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30" windowWidth="10080" windowHeight="10560" tabRatio="952"/>
  </bookViews>
  <sheets>
    <sheet name="현황" sheetId="4" r:id="rId1"/>
    <sheet name="육상경기장" sheetId="8" r:id="rId2"/>
    <sheet name="축구장" sheetId="9" r:id="rId3"/>
    <sheet name="하키장" sheetId="10" r:id="rId4"/>
    <sheet name="야구장" sheetId="11" r:id="rId5"/>
    <sheet name="싸이클경기장" sheetId="12" r:id="rId6"/>
    <sheet name="테니스장" sheetId="13" r:id="rId7"/>
    <sheet name="구기체육관" sheetId="15" r:id="rId8"/>
    <sheet name="투기체육관" sheetId="16" r:id="rId9"/>
    <sheet name="생활체육관" sheetId="17" r:id="rId10"/>
    <sheet name="게이트볼장" sheetId="35" r:id="rId11"/>
    <sheet name="수영장" sheetId="18" r:id="rId12"/>
    <sheet name="롤러스케이트장" sheetId="19" r:id="rId13"/>
    <sheet name="국궁장" sheetId="21" r:id="rId14"/>
    <sheet name="양궁장" sheetId="22" r:id="rId15"/>
    <sheet name="승마장" sheetId="23" r:id="rId16"/>
    <sheet name="골프연습장" sheetId="30" r:id="rId17"/>
    <sheet name="요트장" sheetId="27" r:id="rId18"/>
    <sheet name="빙상장" sheetId="28" r:id="rId19"/>
    <sheet name="기타 체육시설" sheetId="43" r:id="rId20"/>
    <sheet name="일반개요" sheetId="45" r:id="rId21"/>
    <sheet name="공공체육시설의분류기준" sheetId="46" r:id="rId22"/>
  </sheets>
  <externalReferences>
    <externalReference r:id="rId23"/>
  </externalReferences>
  <definedNames>
    <definedName name="_xlnm._FilterDatabase" localSheetId="1" hidden="1">육상경기장!$A$1:$BK$242</definedName>
    <definedName name="_xlnm.Print_Area" localSheetId="10">게이트볼장!$A$1:$BD$42</definedName>
    <definedName name="_xlnm.Print_Area" localSheetId="16">골프연습장!$C$26:$AQ$29</definedName>
    <definedName name="_xlnm.Print_Area" localSheetId="13">국궁장!$B$1:$AW$33</definedName>
    <definedName name="_xlnm.Print_Area" localSheetId="19">'기타 체육시설'!$A$1:$AS$5</definedName>
    <definedName name="_xlnm.Print_Area" localSheetId="12">롤러스케이트장!$A$1:$W$19</definedName>
    <definedName name="_xlnm.Print_Area" localSheetId="18">빙상장!$A$1:$AZ$8</definedName>
    <definedName name="_xlnm.Print_Area" localSheetId="9">생활체육관!$B$1:$AP$108</definedName>
    <definedName name="_xlnm.Print_Area" localSheetId="11">수영장!$B$1:$BG$91</definedName>
    <definedName name="_xlnm.Print_Area" localSheetId="5">싸이클경기장!$B$1:$BF$5</definedName>
    <definedName name="_xlnm.Print_Area" localSheetId="4">야구장!$B$1:$BA$18</definedName>
    <definedName name="_xlnm.Print_Area" localSheetId="14">양궁장!$A$1:$AY$5</definedName>
    <definedName name="_xlnm.Print_Area" localSheetId="1">육상경기장!$A$1:$BK$246</definedName>
    <definedName name="_xlnm.Print_Area" localSheetId="20">일반개요!$A$1:$B$39</definedName>
    <definedName name="_xlnm.Print_Area" localSheetId="2">축구장!$B$1:$AX$69</definedName>
    <definedName name="_xlnm.Print_Area" localSheetId="6">테니스장!$B$1:$AX$63</definedName>
    <definedName name="_xlnm.Print_Area" localSheetId="8">투기체육관!$A$1:$BE$8</definedName>
    <definedName name="_xlnm.Print_Area" localSheetId="3">하키장!$B$1:$AW$6</definedName>
    <definedName name="_xlnm.Print_Area" localSheetId="0">현황!$A$1:$C$27</definedName>
    <definedName name="_xlnm.Print_Titles" localSheetId="10">게이트볼장!$2:$4</definedName>
    <definedName name="_xlnm.Print_Titles" localSheetId="16">골프연습장!$2:$4</definedName>
    <definedName name="_xlnm.Print_Titles" localSheetId="7">구기체육관!$2:$3</definedName>
    <definedName name="_xlnm.Print_Titles" localSheetId="13">국궁장!$2:$3</definedName>
    <definedName name="_xlnm.Print_Titles" localSheetId="19">'기타 체육시설'!$2:$4</definedName>
    <definedName name="_xlnm.Print_Titles" localSheetId="12">롤러스케이트장!$2:$4</definedName>
    <definedName name="_xlnm.Print_Titles" localSheetId="18">빙상장!$2:$4</definedName>
    <definedName name="_xlnm.Print_Titles" localSheetId="9">생활체육관!$2:$4</definedName>
    <definedName name="_xlnm.Print_Titles" localSheetId="11">수영장!$2:$4</definedName>
    <definedName name="_xlnm.Print_Titles" localSheetId="15">승마장!$2:$4</definedName>
    <definedName name="_xlnm.Print_Titles" localSheetId="5">싸이클경기장!$2:$4</definedName>
    <definedName name="_xlnm.Print_Titles" localSheetId="4">야구장!$2:$4</definedName>
    <definedName name="_xlnm.Print_Titles" localSheetId="14">양궁장!$2:$4</definedName>
    <definedName name="_xlnm.Print_Titles" localSheetId="17">요트장!$2:$4</definedName>
    <definedName name="_xlnm.Print_Titles" localSheetId="1">육상경기장!$2:$4</definedName>
    <definedName name="_xlnm.Print_Titles" localSheetId="2">축구장!$2:$4</definedName>
    <definedName name="_xlnm.Print_Titles" localSheetId="6">테니스장!$2:$3</definedName>
    <definedName name="_xlnm.Print_Titles" localSheetId="8">투기체육관!$2:$3</definedName>
  </definedNames>
  <calcPr calcId="124519"/>
</workbook>
</file>

<file path=xl/calcChain.xml><?xml version="1.0" encoding="utf-8"?>
<calcChain xmlns="http://schemas.openxmlformats.org/spreadsheetml/2006/main">
  <c r="C10" i="4"/>
  <c r="B10"/>
  <c r="J6" i="9"/>
  <c r="K6"/>
  <c r="I6"/>
  <c r="E6"/>
  <c r="E5" i="11" l="1"/>
  <c r="E5" i="9"/>
  <c r="E5" i="30" l="1"/>
  <c r="K5" i="10" l="1"/>
  <c r="L5"/>
  <c r="E5"/>
  <c r="J5" l="1"/>
  <c r="AG129" i="8" l="1"/>
  <c r="AF129"/>
  <c r="AE129"/>
  <c r="AD129"/>
  <c r="AC129"/>
  <c r="AB129"/>
  <c r="Z129"/>
  <c r="Y129"/>
  <c r="S129"/>
  <c r="Q129"/>
  <c r="AH107" l="1"/>
  <c r="AH106"/>
  <c r="AH69"/>
  <c r="AH48"/>
  <c r="AH43"/>
  <c r="S5" i="35" l="1"/>
  <c r="M5"/>
  <c r="N5"/>
  <c r="O5"/>
  <c r="Q5"/>
  <c r="K5"/>
  <c r="L5"/>
  <c r="J5"/>
  <c r="D5"/>
  <c r="N63" i="17"/>
  <c r="C7" i="4" l="1"/>
  <c r="C27"/>
  <c r="D5" i="27" l="1"/>
  <c r="K6" i="30"/>
  <c r="L6"/>
  <c r="G5" i="19"/>
  <c r="H5"/>
  <c r="H5" i="17" l="1"/>
  <c r="I5"/>
  <c r="I4" i="15"/>
  <c r="J4"/>
  <c r="L4" i="13"/>
  <c r="M4"/>
  <c r="N4"/>
  <c r="P4"/>
  <c r="Q4"/>
  <c r="P6" i="9" l="1"/>
  <c r="N236" i="8" l="1"/>
  <c r="M236"/>
  <c r="L236"/>
  <c r="E236"/>
  <c r="L18" i="27"/>
  <c r="K18"/>
  <c r="J18"/>
  <c r="D18"/>
  <c r="N173" i="8"/>
  <c r="M173"/>
  <c r="L173"/>
  <c r="E173"/>
  <c r="AI172" l="1"/>
  <c r="AI171"/>
  <c r="AI170"/>
  <c r="AI168"/>
  <c r="AI167"/>
  <c r="AI165"/>
  <c r="AI164"/>
  <c r="AI163"/>
  <c r="AI162"/>
  <c r="AI161"/>
  <c r="AI159"/>
  <c r="AI158"/>
  <c r="AI156"/>
  <c r="AI155"/>
  <c r="AI153"/>
  <c r="AI151"/>
  <c r="AI150"/>
  <c r="AI149"/>
  <c r="N148"/>
  <c r="M148"/>
  <c r="L148"/>
  <c r="E148"/>
  <c r="AI146"/>
  <c r="AI139"/>
  <c r="AI133"/>
  <c r="N132"/>
  <c r="M132"/>
  <c r="L132"/>
  <c r="E132"/>
  <c r="N118"/>
  <c r="M118"/>
  <c r="L118"/>
  <c r="E118"/>
  <c r="N102"/>
  <c r="M102"/>
  <c r="L102"/>
  <c r="E102"/>
  <c r="L8" i="27" l="1"/>
  <c r="K8"/>
  <c r="J8"/>
  <c r="D8"/>
  <c r="N72" i="8" l="1"/>
  <c r="M72"/>
  <c r="L72"/>
  <c r="E72"/>
  <c r="P5" i="9" l="1"/>
  <c r="J6" i="30"/>
  <c r="E6"/>
  <c r="K4" i="21"/>
  <c r="J4"/>
  <c r="I4"/>
  <c r="D4"/>
  <c r="F5" i="19"/>
  <c r="C5"/>
  <c r="N5" i="18"/>
  <c r="M5"/>
  <c r="L5"/>
  <c r="E5"/>
  <c r="N89" i="17"/>
  <c r="N88"/>
  <c r="N82"/>
  <c r="N69"/>
  <c r="N68"/>
  <c r="N57"/>
  <c r="N55"/>
  <c r="N51"/>
  <c r="N47"/>
  <c r="N43"/>
  <c r="N41"/>
  <c r="N40"/>
  <c r="N39"/>
  <c r="N35"/>
  <c r="N34"/>
  <c r="N32"/>
  <c r="N30"/>
  <c r="N23"/>
  <c r="N22"/>
  <c r="N14"/>
  <c r="N8"/>
  <c r="N7"/>
  <c r="N6"/>
  <c r="M5"/>
  <c r="L5"/>
  <c r="K5"/>
  <c r="J5"/>
  <c r="G5"/>
  <c r="D5"/>
  <c r="E4" i="16"/>
  <c r="B13" i="4" s="1"/>
  <c r="L4" i="16"/>
  <c r="M4"/>
  <c r="H4" i="15"/>
  <c r="E4"/>
  <c r="B12" i="4" s="1"/>
  <c r="K4" i="13"/>
  <c r="E4"/>
  <c r="AB49" i="9" l="1"/>
  <c r="O41"/>
  <c r="C4" i="4" l="1"/>
  <c r="K5" i="30"/>
  <c r="L5"/>
  <c r="C8" i="4"/>
  <c r="C15"/>
  <c r="C16"/>
  <c r="C22"/>
  <c r="C12"/>
  <c r="C14"/>
  <c r="L5" i="8"/>
  <c r="L9"/>
  <c r="L13"/>
  <c r="L18"/>
  <c r="L21"/>
  <c r="L24"/>
  <c r="L28"/>
  <c r="L34"/>
  <c r="L205"/>
  <c r="J6" i="11"/>
  <c r="J5" s="1"/>
  <c r="C17" i="4"/>
  <c r="C19"/>
  <c r="C21"/>
  <c r="B4"/>
  <c r="B8"/>
  <c r="B15"/>
  <c r="B16"/>
  <c r="B22"/>
  <c r="E5" i="8"/>
  <c r="B3" i="4" s="1"/>
  <c r="E6" i="11"/>
  <c r="B6" i="4" s="1"/>
  <c r="B14"/>
  <c r="B17"/>
  <c r="B19"/>
  <c r="E13" i="8"/>
  <c r="E18"/>
  <c r="E21"/>
  <c r="E24"/>
  <c r="E28"/>
  <c r="E34"/>
  <c r="E205"/>
  <c r="E9"/>
  <c r="K5" i="9"/>
  <c r="N28" i="8"/>
  <c r="M13"/>
  <c r="M28"/>
  <c r="N205"/>
  <c r="M205"/>
  <c r="N21"/>
  <c r="M21"/>
  <c r="AG34"/>
  <c r="AF34"/>
  <c r="AE34"/>
  <c r="AD34"/>
  <c r="AC34"/>
  <c r="AB34"/>
  <c r="Z34"/>
  <c r="Y34"/>
  <c r="S34"/>
  <c r="Q34"/>
  <c r="N34"/>
  <c r="M34"/>
  <c r="C5" i="4"/>
  <c r="D14" i="27"/>
  <c r="E5" i="28"/>
  <c r="B25" i="4" s="1"/>
  <c r="K6" i="11"/>
  <c r="K5" s="1"/>
  <c r="L6"/>
  <c r="L5" s="1"/>
  <c r="M5" i="8"/>
  <c r="M9"/>
  <c r="M18"/>
  <c r="M24"/>
  <c r="N5"/>
  <c r="N9"/>
  <c r="N13"/>
  <c r="N18"/>
  <c r="N24"/>
  <c r="I5" i="28"/>
  <c r="J5"/>
  <c r="K14" i="27"/>
  <c r="K5" s="1"/>
  <c r="L14"/>
  <c r="L5" s="1"/>
  <c r="J14"/>
  <c r="H5" i="28"/>
  <c r="J5" i="9" l="1"/>
  <c r="C25" i="4"/>
  <c r="J5" i="27"/>
  <c r="J5" i="30"/>
  <c r="I5" i="9"/>
  <c r="C6" i="4"/>
  <c r="C3"/>
  <c r="C11"/>
  <c r="B11"/>
  <c r="B2" l="1"/>
  <c r="C2"/>
</calcChain>
</file>

<file path=xl/sharedStrings.xml><?xml version="1.0" encoding="utf-8"?>
<sst xmlns="http://schemas.openxmlformats.org/spreadsheetml/2006/main" count="7241" uniqueCount="3490">
  <si>
    <t>대한체육회</t>
    <phoneticPr fontId="2" type="noConversion"/>
  </si>
  <si>
    <t>송파구</t>
    <phoneticPr fontId="2" type="noConversion"/>
  </si>
  <si>
    <t>국민체육
진흥공단</t>
    <phoneticPr fontId="2" type="noConversion"/>
  </si>
  <si>
    <t>부산시</t>
    <phoneticPr fontId="2" type="noConversion"/>
  </si>
  <si>
    <t>인천</t>
    <phoneticPr fontId="2" type="noConversion"/>
  </si>
  <si>
    <t>대전</t>
    <phoneticPr fontId="2" type="noConversion"/>
  </si>
  <si>
    <t>울산</t>
    <phoneticPr fontId="2" type="noConversion"/>
  </si>
  <si>
    <t>남구</t>
    <phoneticPr fontId="2" type="noConversion"/>
  </si>
  <si>
    <t>계</t>
    <phoneticPr fontId="2" type="noConversion"/>
  </si>
  <si>
    <t>(단위 : ㎡, 백만원, 명)</t>
    <phoneticPr fontId="2" type="noConversion"/>
  </si>
  <si>
    <t>일련번호</t>
    <phoneticPr fontId="2" type="noConversion"/>
  </si>
  <si>
    <t>시도</t>
    <phoneticPr fontId="2" type="noConversion"/>
  </si>
  <si>
    <t>시ㆍ군ㆍ구</t>
    <phoneticPr fontId="2" type="noConversion"/>
  </si>
  <si>
    <t>주소</t>
    <phoneticPr fontId="2" type="noConversion"/>
  </si>
  <si>
    <t>시설명</t>
    <phoneticPr fontId="2" type="noConversion"/>
  </si>
  <si>
    <t>관리주체</t>
    <phoneticPr fontId="2" type="noConversion"/>
  </si>
  <si>
    <t>부지면적</t>
    <phoneticPr fontId="2" type="noConversion"/>
  </si>
  <si>
    <t>건축면적</t>
    <phoneticPr fontId="2" type="noConversion"/>
  </si>
  <si>
    <t>연면적</t>
    <phoneticPr fontId="2" type="noConversion"/>
  </si>
  <si>
    <t>경기장 규모</t>
    <phoneticPr fontId="2" type="noConversion"/>
  </si>
  <si>
    <t>관람석</t>
    <phoneticPr fontId="2" type="noConversion"/>
  </si>
  <si>
    <t>공인등급
(승인연도)</t>
    <phoneticPr fontId="2" type="noConversion"/>
  </si>
  <si>
    <t>준공
연도</t>
    <phoneticPr fontId="2" type="noConversion"/>
  </si>
  <si>
    <t>건  설
사업비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</si>
  <si>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</si>
  <si>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</si>
  <si>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</si>
  <si>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비고</t>
    <phoneticPr fontId="2" type="noConversion"/>
  </si>
  <si>
    <t>트랙</t>
    <phoneticPr fontId="2" type="noConversion"/>
  </si>
  <si>
    <t>좌석수</t>
    <phoneticPr fontId="2" type="noConversion"/>
  </si>
  <si>
    <t>수용
인원</t>
    <phoneticPr fontId="2" type="noConversion"/>
  </si>
  <si>
    <t>좌석
형태</t>
    <phoneticPr fontId="2" type="noConversion"/>
  </si>
  <si>
    <t>건축구조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</si>
  <si>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</si>
  <si>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</si>
  <si>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</si>
  <si>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조명탑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</si>
  <si>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</si>
  <si>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</si>
  <si>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</si>
  <si>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폭(m)</t>
    <phoneticPr fontId="2" type="noConversion"/>
  </si>
  <si>
    <t>길이(m)</t>
    <phoneticPr fontId="2" type="noConversion"/>
  </si>
  <si>
    <t>주로수</t>
    <phoneticPr fontId="2" type="noConversion"/>
  </si>
  <si>
    <t>주로폭</t>
    <phoneticPr fontId="2" type="noConversion"/>
  </si>
  <si>
    <t>면적</t>
    <phoneticPr fontId="2" type="noConversion"/>
  </si>
  <si>
    <t>개소수</t>
    <phoneticPr fontId="2" type="noConversion"/>
  </si>
  <si>
    <t>설치비</t>
    <phoneticPr fontId="2" type="noConversion"/>
  </si>
  <si>
    <t>조도</t>
    <phoneticPr fontId="2" type="noConversion"/>
  </si>
  <si>
    <t>종목</t>
    <phoneticPr fontId="2" type="noConversion"/>
  </si>
  <si>
    <t>면수</t>
    <phoneticPr fontId="2" type="noConversion"/>
  </si>
  <si>
    <t>시설구성</t>
    <phoneticPr fontId="2" type="noConversion"/>
  </si>
  <si>
    <t>관리운영</t>
    <phoneticPr fontId="2" type="noConversion"/>
  </si>
  <si>
    <t>22. 기타 체육시설</t>
    <phoneticPr fontId="2" type="noConversion"/>
  </si>
  <si>
    <t>계</t>
    <phoneticPr fontId="2" type="noConversion"/>
  </si>
  <si>
    <t>9.2 투기체육관</t>
    <phoneticPr fontId="2" type="noConversion"/>
  </si>
  <si>
    <t>9.3 생활체육관</t>
    <phoneticPr fontId="2" type="noConversion"/>
  </si>
  <si>
    <t>10. 전천후게이트볼장</t>
    <phoneticPr fontId="2" type="noConversion"/>
  </si>
  <si>
    <t>수영조
면  적</t>
    <phoneticPr fontId="2" type="noConversion"/>
  </si>
  <si>
    <t>경기</t>
    <phoneticPr fontId="2" type="noConversion"/>
  </si>
  <si>
    <t>목재</t>
    <phoneticPr fontId="2" type="noConversion"/>
  </si>
  <si>
    <t>의자식</t>
    <phoneticPr fontId="2" type="noConversion"/>
  </si>
  <si>
    <t>시설관리공단</t>
    <phoneticPr fontId="2" type="noConversion"/>
  </si>
  <si>
    <t>철골조</t>
    <phoneticPr fontId="2" type="noConversion"/>
  </si>
  <si>
    <t>-</t>
    <phoneticPr fontId="2" type="noConversion"/>
  </si>
  <si>
    <t>인조잔디</t>
    <phoneticPr fontId="2" type="noConversion"/>
  </si>
  <si>
    <t>철근콘크리트</t>
    <phoneticPr fontId="2" type="noConversion"/>
  </si>
  <si>
    <t>성동구</t>
    <phoneticPr fontId="2" type="noConversion"/>
  </si>
  <si>
    <t>서울시</t>
    <phoneticPr fontId="2" type="noConversion"/>
  </si>
  <si>
    <t>도봉구</t>
    <phoneticPr fontId="2" type="noConversion"/>
  </si>
  <si>
    <t>노원구</t>
    <phoneticPr fontId="2" type="noConversion"/>
  </si>
  <si>
    <t>소  계</t>
    <phoneticPr fontId="2" type="noConversion"/>
  </si>
  <si>
    <t>서울</t>
    <phoneticPr fontId="2" type="noConversion"/>
  </si>
  <si>
    <t>소  계</t>
    <phoneticPr fontId="2" type="noConversion"/>
  </si>
  <si>
    <t>송파구</t>
    <phoneticPr fontId="2" type="noConversion"/>
  </si>
  <si>
    <t>장충동2가200-102</t>
    <phoneticPr fontId="2" type="noConversion"/>
  </si>
  <si>
    <t>올림픽역도경기장</t>
    <phoneticPr fontId="2" type="noConversion"/>
  </si>
  <si>
    <t>국민체육
진흥공단</t>
    <phoneticPr fontId="2" type="noConversion"/>
  </si>
  <si>
    <t>서울시시설관리사업소</t>
    <phoneticPr fontId="2" type="noConversion"/>
  </si>
  <si>
    <t>한국체육
산업개발</t>
    <phoneticPr fontId="2" type="noConversion"/>
  </si>
  <si>
    <t>(사)한국씨름연맹</t>
    <phoneticPr fontId="2" type="noConversion"/>
  </si>
  <si>
    <t>특수
정방형</t>
    <phoneticPr fontId="2" type="noConversion"/>
  </si>
  <si>
    <t>역도</t>
    <phoneticPr fontId="2" type="noConversion"/>
  </si>
  <si>
    <t>목재</t>
    <phoneticPr fontId="2" type="noConversion"/>
  </si>
  <si>
    <t>의자식</t>
    <phoneticPr fontId="2" type="noConversion"/>
  </si>
  <si>
    <t>전광판</t>
    <phoneticPr fontId="2" type="noConversion"/>
  </si>
  <si>
    <t xml:space="preserve"> '09리모델링
(다목적시설)</t>
    <phoneticPr fontId="2" type="noConversion"/>
  </si>
  <si>
    <t>노원구</t>
    <phoneticPr fontId="2" type="noConversion"/>
  </si>
  <si>
    <t>태릉선수촌
개선관</t>
    <phoneticPr fontId="2" type="noConversion"/>
  </si>
  <si>
    <t>대한체육회</t>
    <phoneticPr fontId="2" type="noConversion"/>
  </si>
  <si>
    <t>종합
회관식</t>
    <phoneticPr fontId="2" type="noConversion"/>
  </si>
  <si>
    <t>탁구, 체조, 펜싱, 
역도, 태권도</t>
    <phoneticPr fontId="2" type="noConversion"/>
  </si>
  <si>
    <t>종합체육관</t>
    <phoneticPr fontId="2" type="noConversion"/>
  </si>
  <si>
    <t>잠실동10번지</t>
    <phoneticPr fontId="2" type="noConversion"/>
  </si>
  <si>
    <t>태릉선수촌
필승 주체육관</t>
    <phoneticPr fontId="2" type="noConversion"/>
  </si>
  <si>
    <t>리듬체조</t>
    <phoneticPr fontId="2" type="noConversion"/>
  </si>
  <si>
    <t>97년좌석증설</t>
    <phoneticPr fontId="2" type="noConversion"/>
  </si>
  <si>
    <t>혜화동 1-21</t>
    <phoneticPr fontId="2" type="noConversion"/>
  </si>
  <si>
    <t>태릉선수촌
필승관</t>
    <phoneticPr fontId="2" type="noConversion"/>
  </si>
  <si>
    <t>종로구시설관리공단            (745-6701~5)</t>
    <phoneticPr fontId="2" type="noConversion"/>
  </si>
  <si>
    <t>월회원제 운영(기본)</t>
    <phoneticPr fontId="2" type="noConversion"/>
  </si>
  <si>
    <t>유도, 레슬링, 
복싱, 볼링</t>
    <phoneticPr fontId="2" type="noConversion"/>
  </si>
  <si>
    <t>수영</t>
    <phoneticPr fontId="2" type="noConversion"/>
  </si>
  <si>
    <t>성인.청소년풀</t>
    <phoneticPr fontId="2" type="noConversion"/>
  </si>
  <si>
    <t>종로구시설관리공단</t>
    <phoneticPr fontId="2" type="noConversion"/>
  </si>
  <si>
    <t>헬스</t>
    <phoneticPr fontId="2" type="noConversion"/>
  </si>
  <si>
    <t>런닝머신 등 382점</t>
    <phoneticPr fontId="2" type="noConversion"/>
  </si>
  <si>
    <t>배드민턴, 농구, 체조, 탁구</t>
    <phoneticPr fontId="2" type="noConversion"/>
  </si>
  <si>
    <t>탁구대 7, 농구대 8</t>
    <phoneticPr fontId="2" type="noConversion"/>
  </si>
  <si>
    <t>www.stadium.busan.kr</t>
    <phoneticPr fontId="2" type="noConversion"/>
  </si>
  <si>
    <t>태릉선수촌
양궁훈련장</t>
    <phoneticPr fontId="2" type="noConversion"/>
  </si>
  <si>
    <t>천연잔디</t>
    <phoneticPr fontId="2" type="noConversion"/>
  </si>
  <si>
    <t>서울</t>
    <phoneticPr fontId="2" type="noConversion"/>
  </si>
  <si>
    <t>소  계</t>
    <phoneticPr fontId="2" type="noConversion"/>
  </si>
  <si>
    <t>부산</t>
    <phoneticPr fontId="2" type="noConversion"/>
  </si>
  <si>
    <t>부산시</t>
    <phoneticPr fontId="2" type="noConversion"/>
  </si>
  <si>
    <t>종목4</t>
    <phoneticPr fontId="2" type="noConversion"/>
  </si>
  <si>
    <t>주로폭(m)</t>
    <phoneticPr fontId="2" type="noConversion"/>
  </si>
  <si>
    <t>주로수</t>
    <phoneticPr fontId="2" type="noConversion"/>
  </si>
  <si>
    <t>주로면적(㎡)</t>
    <phoneticPr fontId="2" type="noConversion"/>
  </si>
  <si>
    <t>서울시</t>
  </si>
  <si>
    <t>관리형태</t>
    <phoneticPr fontId="2" type="noConversion"/>
  </si>
  <si>
    <t>주경기장</t>
    <phoneticPr fontId="2" type="noConversion"/>
  </si>
  <si>
    <t>실내외 여부</t>
    <phoneticPr fontId="2" type="noConversion"/>
  </si>
  <si>
    <t>바닥
재료</t>
    <phoneticPr fontId="2" type="noConversion"/>
  </si>
  <si>
    <t>주로
연장</t>
    <phoneticPr fontId="2" type="noConversion"/>
  </si>
  <si>
    <t>좌석
형태</t>
    <phoneticPr fontId="2" type="noConversion"/>
  </si>
  <si>
    <t>소계</t>
    <phoneticPr fontId="2" type="noConversion"/>
  </si>
  <si>
    <t>3명</t>
    <phoneticPr fontId="2" type="noConversion"/>
  </si>
  <si>
    <t>6. 테니스장</t>
    <phoneticPr fontId="2" type="noConversion"/>
  </si>
  <si>
    <t>5. 싸이클경기장</t>
    <phoneticPr fontId="2" type="noConversion"/>
  </si>
  <si>
    <t>동작구</t>
    <phoneticPr fontId="2" type="noConversion"/>
  </si>
  <si>
    <t>부산</t>
    <phoneticPr fontId="2" type="noConversion"/>
  </si>
  <si>
    <t>대구</t>
    <phoneticPr fontId="2" type="noConversion"/>
  </si>
  <si>
    <t>전광판</t>
    <phoneticPr fontId="2" type="noConversion"/>
  </si>
  <si>
    <t>연제구</t>
    <phoneticPr fontId="2" type="noConversion"/>
  </si>
  <si>
    <t>실외</t>
    <phoneticPr fontId="2" type="noConversion"/>
  </si>
  <si>
    <t>위탁
(전라북도 요트협회)</t>
    <phoneticPr fontId="2" type="noConversion"/>
  </si>
  <si>
    <t>12. 롤러스케이트장</t>
    <phoneticPr fontId="2" type="noConversion"/>
  </si>
  <si>
    <t>좌석
수</t>
    <phoneticPr fontId="2" type="noConversion"/>
  </si>
  <si>
    <t>경륜운영본부</t>
    <phoneticPr fontId="2" type="noConversion"/>
  </si>
  <si>
    <t>건  설
사업비</t>
    <phoneticPr fontId="2" type="noConversion"/>
  </si>
  <si>
    <t>문화체육사업소(741-2539)</t>
  </si>
  <si>
    <t>2</t>
  </si>
  <si>
    <t>경남</t>
    <phoneticPr fontId="2" type="noConversion"/>
  </si>
  <si>
    <t>서울</t>
    <phoneticPr fontId="2" type="noConversion"/>
  </si>
  <si>
    <t>체육시설관리사업소</t>
    <phoneticPr fontId="2" type="noConversion"/>
  </si>
  <si>
    <t>막구조</t>
    <phoneticPr fontId="2" type="noConversion"/>
  </si>
  <si>
    <t>우레탄</t>
    <phoneticPr fontId="2" type="noConversion"/>
  </si>
  <si>
    <t>조명탑</t>
    <phoneticPr fontId="2" type="noConversion"/>
  </si>
  <si>
    <t>동부공원녹지사업소
(서울숲관리사무소)</t>
    <phoneticPr fontId="2" type="noConversion"/>
  </si>
  <si>
    <t>중앙
길이</t>
    <phoneticPr fontId="2" type="noConversion"/>
  </si>
  <si>
    <t>1. 육상경기장</t>
    <phoneticPr fontId="2" type="noConversion"/>
  </si>
  <si>
    <t>없음</t>
    <phoneticPr fontId="2" type="noConversion"/>
  </si>
  <si>
    <t>19. 요트장</t>
    <phoneticPr fontId="2" type="noConversion"/>
  </si>
  <si>
    <t>실내.    실외</t>
    <phoneticPr fontId="2" type="noConversion"/>
  </si>
  <si>
    <t>코스1</t>
    <phoneticPr fontId="2" type="noConversion"/>
  </si>
  <si>
    <t>코스2</t>
    <phoneticPr fontId="2" type="noConversion"/>
  </si>
  <si>
    <t>해수면적</t>
    <phoneticPr fontId="2" type="noConversion"/>
  </si>
  <si>
    <t>계류장</t>
    <phoneticPr fontId="2" type="noConversion"/>
  </si>
  <si>
    <t>관리동</t>
    <phoneticPr fontId="2" type="noConversion"/>
  </si>
  <si>
    <t>정고</t>
    <phoneticPr fontId="2" type="noConversion"/>
  </si>
  <si>
    <t>사로</t>
    <phoneticPr fontId="2" type="noConversion"/>
  </si>
  <si>
    <t>계측소</t>
    <phoneticPr fontId="2" type="noConversion"/>
  </si>
  <si>
    <t>수리소</t>
    <phoneticPr fontId="2" type="noConversion"/>
  </si>
  <si>
    <t>바지선</t>
    <phoneticPr fontId="2" type="noConversion"/>
  </si>
  <si>
    <t>부잔교</t>
    <phoneticPr fontId="2" type="noConversion"/>
  </si>
  <si>
    <t>수용대수</t>
    <phoneticPr fontId="2" type="noConversion"/>
  </si>
  <si>
    <t>동수,층수</t>
    <phoneticPr fontId="2" type="noConversion"/>
  </si>
  <si>
    <t>동수</t>
    <phoneticPr fontId="2" type="noConversion"/>
  </si>
  <si>
    <t>척수</t>
    <phoneticPr fontId="2" type="noConversion"/>
  </si>
  <si>
    <t>열,길이</t>
    <phoneticPr fontId="2" type="noConversion"/>
  </si>
  <si>
    <t>체육시설관리사업소
요트경기장
(051-741-6440)</t>
    <phoneticPr fontId="2" type="noConversion"/>
  </si>
  <si>
    <t>2마일</t>
    <phoneticPr fontId="2" type="noConversion"/>
  </si>
  <si>
    <t>1동, 3층</t>
    <phoneticPr fontId="2" type="noConversion"/>
  </si>
  <si>
    <t xml:space="preserve"> 8. 간이운동장
   (마을체육시설)</t>
    <phoneticPr fontId="2" type="noConversion"/>
  </si>
  <si>
    <t>문학동 482번지외</t>
    <phoneticPr fontId="2" type="noConversion"/>
  </si>
  <si>
    <t>문학경기장</t>
    <phoneticPr fontId="2" type="noConversion"/>
  </si>
  <si>
    <t>www.munhak.or.kr</t>
    <phoneticPr fontId="2" type="noConversion"/>
  </si>
  <si>
    <t>인천유나이티드</t>
    <phoneticPr fontId="2" type="noConversion"/>
  </si>
  <si>
    <t>인공암장</t>
    <phoneticPr fontId="2" type="noConversion"/>
  </si>
  <si>
    <t>유스센터</t>
    <phoneticPr fontId="2" type="noConversion"/>
  </si>
  <si>
    <t>문학보조경기장</t>
    <phoneticPr fontId="2" type="noConversion"/>
  </si>
  <si>
    <t>12</t>
  </si>
  <si>
    <t>시립창동
게이트볼장</t>
    <phoneticPr fontId="2" type="noConversion"/>
  </si>
  <si>
    <t>위탁
(서울시게이트볼연합회)</t>
    <phoneticPr fontId="2" type="noConversion"/>
  </si>
  <si>
    <t>서울숲 게이트볼장</t>
    <phoneticPr fontId="2" type="noConversion"/>
  </si>
  <si>
    <t>20x25</t>
    <phoneticPr fontId="2" type="noConversion"/>
  </si>
  <si>
    <t>응봉공원
게이트볼장</t>
    <phoneticPr fontId="2" type="noConversion"/>
  </si>
  <si>
    <t>동부공원녹지사업소
(보라매공원관리사무소)</t>
    <phoneticPr fontId="2" type="noConversion"/>
  </si>
  <si>
    <t>23x30
20x25</t>
    <phoneticPr fontId="2" type="noConversion"/>
  </si>
  <si>
    <t>계</t>
    <phoneticPr fontId="2" type="noConversion"/>
  </si>
  <si>
    <t>주경기장에
포함</t>
    <phoneticPr fontId="2" type="noConversion"/>
  </si>
  <si>
    <t>여수시체육시설관리과</t>
    <phoneticPr fontId="2" type="noConversion"/>
  </si>
  <si>
    <t>수영장</t>
    <phoneticPr fontId="2" type="noConversion"/>
  </si>
  <si>
    <t>3</t>
    <phoneticPr fontId="2" type="noConversion"/>
  </si>
  <si>
    <t xml:space="preserve"> 시민 및 각종 단체 </t>
  </si>
  <si>
    <t xml:space="preserve"> 천연잔디 </t>
  </si>
  <si>
    <t xml:space="preserve"> 의자식 </t>
  </si>
  <si>
    <t xml:space="preserve"> 3,662백만원 </t>
  </si>
  <si>
    <t xml:space="preserve"> 500백만원 </t>
  </si>
  <si>
    <t>1985년</t>
  </si>
  <si>
    <t>1987년</t>
  </si>
  <si>
    <t xml:space="preserve"> 1개소 </t>
  </si>
  <si>
    <t xml:space="preserve"> 축구장 </t>
  </si>
  <si>
    <t xml:space="preserve"> 1면 </t>
  </si>
  <si>
    <t xml:space="preserve"> 6. 테니스장</t>
    <phoneticPr fontId="2" type="noConversion"/>
  </si>
  <si>
    <t xml:space="preserve"> 7. 씨름장</t>
    <phoneticPr fontId="2" type="noConversion"/>
  </si>
  <si>
    <t xml:space="preserve"> 17. 골프연습장</t>
    <phoneticPr fontId="2" type="noConversion"/>
  </si>
  <si>
    <t xml:space="preserve"> 18. 조정카누장</t>
    <phoneticPr fontId="2" type="noConversion"/>
  </si>
  <si>
    <t xml:space="preserve"> 19. 요트장</t>
    <phoneticPr fontId="2" type="noConversion"/>
  </si>
  <si>
    <t xml:space="preserve"> 20. 빙상장</t>
    <phoneticPr fontId="2" type="noConversion"/>
  </si>
  <si>
    <t>전국</t>
    <phoneticPr fontId="2" type="noConversion"/>
  </si>
  <si>
    <t>면적</t>
    <phoneticPr fontId="2" type="noConversion"/>
  </si>
  <si>
    <t>13</t>
  </si>
  <si>
    <t>14</t>
  </si>
  <si>
    <t>15</t>
  </si>
  <si>
    <t>16</t>
  </si>
  <si>
    <t>cwsisul.or.kr</t>
  </si>
  <si>
    <t>http://www.gnty.net/</t>
  </si>
  <si>
    <t>인천시</t>
    <phoneticPr fontId="2" type="noConversion"/>
  </si>
  <si>
    <t>주민자치과 체육청소년담당</t>
  </si>
  <si>
    <t>군민</t>
  </si>
  <si>
    <t>우레탄</t>
  </si>
  <si>
    <t>천연잔디</t>
  </si>
  <si>
    <t>의자식/토성잔디</t>
  </si>
  <si>
    <t>1</t>
  </si>
  <si>
    <t>폭</t>
    <phoneticPr fontId="2" type="noConversion"/>
  </si>
  <si>
    <t>길이</t>
    <phoneticPr fontId="2" type="noConversion"/>
  </si>
  <si>
    <t>2</t>
    <phoneticPr fontId="2" type="noConversion"/>
  </si>
  <si>
    <t>사대폭</t>
    <phoneticPr fontId="2" type="noConversion"/>
  </si>
  <si>
    <t>주사대</t>
    <phoneticPr fontId="2" type="noConversion"/>
  </si>
  <si>
    <t>보조사대</t>
    <phoneticPr fontId="2" type="noConversion"/>
  </si>
  <si>
    <t>실내외      여부</t>
    <phoneticPr fontId="2" type="noConversion"/>
  </si>
  <si>
    <t>준공
연도</t>
    <phoneticPr fontId="2" type="noConversion"/>
  </si>
  <si>
    <t>코트
면수</t>
    <phoneticPr fontId="2" type="noConversion"/>
  </si>
  <si>
    <t>경북체육회</t>
    <phoneticPr fontId="2" type="noConversion"/>
  </si>
  <si>
    <t>종목3</t>
    <phoneticPr fontId="2" type="noConversion"/>
  </si>
  <si>
    <t>바닥재료</t>
    <phoneticPr fontId="2" type="noConversion"/>
  </si>
  <si>
    <t>주로연장</t>
    <phoneticPr fontId="2" type="noConversion"/>
  </si>
  <si>
    <t>개소수</t>
    <phoneticPr fontId="2" type="noConversion"/>
  </si>
  <si>
    <t>설치비</t>
    <phoneticPr fontId="2" type="noConversion"/>
  </si>
  <si>
    <t>조도</t>
    <phoneticPr fontId="2" type="noConversion"/>
  </si>
  <si>
    <t>종목</t>
    <phoneticPr fontId="2" type="noConversion"/>
  </si>
  <si>
    <t>면수</t>
    <phoneticPr fontId="2" type="noConversion"/>
  </si>
  <si>
    <t>시설구성</t>
    <phoneticPr fontId="2" type="noConversion"/>
  </si>
  <si>
    <t>관리운영</t>
    <phoneticPr fontId="2" type="noConversion"/>
  </si>
  <si>
    <t>계</t>
    <phoneticPr fontId="2" type="noConversion"/>
  </si>
  <si>
    <t>서울</t>
    <phoneticPr fontId="2" type="noConversion"/>
  </si>
  <si>
    <t>1</t>
    <phoneticPr fontId="2" type="noConversion"/>
  </si>
  <si>
    <t>서울시</t>
    <phoneticPr fontId="2" type="noConversion"/>
  </si>
  <si>
    <t>서울시시설관리사업소</t>
    <phoneticPr fontId="2" type="noConversion"/>
  </si>
  <si>
    <t>stadium.seoul.go.kr</t>
    <phoneticPr fontId="2" type="noConversion"/>
  </si>
  <si>
    <t>천연잔디</t>
    <phoneticPr fontId="2" type="noConversion"/>
  </si>
  <si>
    <t>클레이</t>
  </si>
  <si>
    <t>계단식</t>
  </si>
  <si>
    <t>해운대구</t>
    <phoneticPr fontId="2" type="noConversion"/>
  </si>
  <si>
    <t>부산 요트경기장</t>
    <phoneticPr fontId="2" type="noConversion"/>
  </si>
  <si>
    <t>체육시설관리사업소
요트경기장
(051-741-6440)</t>
    <phoneticPr fontId="2" type="noConversion"/>
  </si>
  <si>
    <t>www.stadium.busan.kr</t>
    <phoneticPr fontId="2" type="noConversion"/>
  </si>
  <si>
    <t>체육시설
관리사업소</t>
    <phoneticPr fontId="2" type="noConversion"/>
  </si>
  <si>
    <t>실외</t>
    <phoneticPr fontId="2" type="noConversion"/>
  </si>
  <si>
    <t>2마일</t>
    <phoneticPr fontId="2" type="noConversion"/>
  </si>
  <si>
    <t>1.5마일</t>
    <phoneticPr fontId="2" type="noConversion"/>
  </si>
  <si>
    <t>1동, 3층</t>
    <phoneticPr fontId="2" type="noConversion"/>
  </si>
  <si>
    <t>8열, 954m</t>
    <phoneticPr fontId="2" type="noConversion"/>
  </si>
  <si>
    <t>노원구</t>
    <phoneticPr fontId="2" type="noConversion"/>
  </si>
  <si>
    <t>태릉선수촌
국제스케이트장</t>
    <phoneticPr fontId="2" type="noConversion"/>
  </si>
  <si>
    <t>대한체육회</t>
    <phoneticPr fontId="2" type="noConversion"/>
  </si>
  <si>
    <t>의자식</t>
    <phoneticPr fontId="2" type="noConversion"/>
  </si>
  <si>
    <t>태릉선수촌
실내빙상장</t>
    <phoneticPr fontId="2" type="noConversion"/>
  </si>
  <si>
    <t>4</t>
    <phoneticPr fontId="2" type="noConversion"/>
  </si>
  <si>
    <t>1,3루       길이</t>
    <phoneticPr fontId="2" type="noConversion"/>
  </si>
  <si>
    <t>내야</t>
    <phoneticPr fontId="2" type="noConversion"/>
  </si>
  <si>
    <t>외야</t>
    <phoneticPr fontId="2" type="noConversion"/>
  </si>
  <si>
    <t>보조 마장</t>
    <phoneticPr fontId="2" type="noConversion"/>
  </si>
  <si>
    <t>실내마장</t>
    <phoneticPr fontId="2" type="noConversion"/>
  </si>
  <si>
    <t>성수1가동685-20</t>
    <phoneticPr fontId="2" type="noConversion"/>
  </si>
  <si>
    <t>체육시설관리사업소
(서울시승마협회)</t>
    <phoneticPr fontId="2" type="noConversion"/>
  </si>
  <si>
    <t>주연습장</t>
    <phoneticPr fontId="2" type="noConversion"/>
  </si>
  <si>
    <t>피칭연습코스</t>
    <phoneticPr fontId="2" type="noConversion"/>
  </si>
  <si>
    <t>타석수</t>
    <phoneticPr fontId="2" type="noConversion"/>
  </si>
  <si>
    <t>홀수</t>
    <phoneticPr fontId="2" type="noConversion"/>
  </si>
  <si>
    <t>실내.실외</t>
    <phoneticPr fontId="2" type="noConversion"/>
  </si>
  <si>
    <t>400m</t>
    <phoneticPr fontId="2" type="noConversion"/>
  </si>
  <si>
    <t>숏트랙</t>
    <phoneticPr fontId="2" type="noConversion"/>
  </si>
  <si>
    <t>링크폭</t>
    <phoneticPr fontId="2" type="noConversion"/>
  </si>
  <si>
    <t>링크길이</t>
    <phoneticPr fontId="2" type="noConversion"/>
  </si>
  <si>
    <t>링크수</t>
    <phoneticPr fontId="2" type="noConversion"/>
  </si>
  <si>
    <t>해남군</t>
  </si>
  <si>
    <t>해남읍 해리 4번지</t>
  </si>
  <si>
    <t>우슬경기장</t>
  </si>
  <si>
    <t>gimposisul.or.kr/</t>
  </si>
  <si>
    <t>http://www.icheon.go.kr/icmain/org/sports/index.php</t>
  </si>
  <si>
    <t>13</t>
    <phoneticPr fontId="2" type="noConversion"/>
  </si>
  <si>
    <t>평택시</t>
    <phoneticPr fontId="2" type="noConversion"/>
  </si>
  <si>
    <t>개소</t>
    <phoneticPr fontId="2" type="noConversion"/>
  </si>
  <si>
    <t xml:space="preserve"> 1. 육상경기장</t>
    <phoneticPr fontId="2" type="noConversion"/>
  </si>
  <si>
    <t xml:space="preserve"> 2. 축구장</t>
    <phoneticPr fontId="2" type="noConversion"/>
  </si>
  <si>
    <t xml:space="preserve"> 3. 하키장</t>
    <phoneticPr fontId="2" type="noConversion"/>
  </si>
  <si>
    <t xml:space="preserve"> 4. 야구장</t>
    <phoneticPr fontId="2" type="noConversion"/>
  </si>
  <si>
    <t xml:space="preserve"> 5. 싸이클경기장</t>
    <phoneticPr fontId="2" type="noConversion"/>
  </si>
  <si>
    <t>undong.gumi.go.kr/</t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</si>
  <si>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</si>
  <si>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</si>
  <si>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</si>
  <si>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</si>
  <si>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11</t>
    <phoneticPr fontId="2" type="noConversion"/>
  </si>
  <si>
    <t>12</t>
    <phoneticPr fontId="2" type="noConversion"/>
  </si>
  <si>
    <t>14</t>
    <phoneticPr fontId="2" type="noConversion"/>
  </si>
  <si>
    <t>16</t>
    <phoneticPr fontId="2" type="noConversion"/>
  </si>
  <si>
    <t>충주시</t>
    <phoneticPr fontId="2" type="noConversion"/>
  </si>
  <si>
    <t>동부공원녹지사업소
(서울숲관리사무소)</t>
  </si>
  <si>
    <t>동부공원녹지사업소
(보라매관리사무소)</t>
  </si>
  <si>
    <t>'11 리모델링
(39억원)</t>
  </si>
  <si>
    <t>1</t>
    <phoneticPr fontId="2" type="noConversion"/>
  </si>
  <si>
    <t>수영조 
면  적</t>
    <phoneticPr fontId="2" type="noConversion"/>
  </si>
  <si>
    <t>레인
수</t>
    <phoneticPr fontId="2" type="noConversion"/>
  </si>
  <si>
    <t>17</t>
    <phoneticPr fontId="2" type="noConversion"/>
  </si>
  <si>
    <t>1
1</t>
    <phoneticPr fontId="2" type="noConversion"/>
  </si>
  <si>
    <t>관람석</t>
  </si>
  <si>
    <t>준공     연도</t>
    <phoneticPr fontId="2" type="noConversion"/>
  </si>
  <si>
    <t>가능종목</t>
    <phoneticPr fontId="2" type="noConversion"/>
  </si>
  <si>
    <t>가능종목2</t>
    <phoneticPr fontId="2" type="noConversion"/>
  </si>
  <si>
    <t>가능종목3</t>
    <phoneticPr fontId="2" type="noConversion"/>
  </si>
  <si>
    <t>높이</t>
    <phoneticPr fontId="2" type="noConversion"/>
  </si>
  <si>
    <t>조명</t>
    <phoneticPr fontId="2" type="noConversion"/>
  </si>
  <si>
    <t>울진군</t>
    <phoneticPr fontId="2" type="noConversion"/>
  </si>
  <si>
    <t>관리주체</t>
    <phoneticPr fontId="2" type="noConversion"/>
  </si>
  <si>
    <t>부지면적</t>
    <phoneticPr fontId="2" type="noConversion"/>
  </si>
  <si>
    <t>건축면적</t>
    <phoneticPr fontId="2" type="noConversion"/>
  </si>
  <si>
    <t>연면적</t>
    <phoneticPr fontId="2" type="noConversion"/>
  </si>
  <si>
    <t>관람석</t>
    <phoneticPr fontId="2" type="noConversion"/>
  </si>
  <si>
    <t>준공
연도</t>
    <phoneticPr fontId="2" type="noConversion"/>
  </si>
  <si>
    <t>건  설
사업비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</si>
  <si>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</si>
  <si>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</si>
  <si>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</si>
  <si>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비고</t>
    <phoneticPr fontId="2" type="noConversion"/>
  </si>
  <si>
    <t>트랙</t>
    <phoneticPr fontId="2" type="noConversion"/>
  </si>
  <si>
    <t>좌석수</t>
    <phoneticPr fontId="2" type="noConversion"/>
  </si>
  <si>
    <t>수용
인원</t>
    <phoneticPr fontId="2" type="noConversion"/>
  </si>
  <si>
    <t>좌석
형태</t>
    <phoneticPr fontId="2" type="noConversion"/>
  </si>
  <si>
    <t>건축구조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</si>
  <si>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</si>
  <si>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</si>
  <si>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</si>
  <si>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조명탑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</si>
  <si>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</si>
  <si>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</si>
  <si>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</si>
  <si>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폭(m)</t>
    <phoneticPr fontId="2" type="noConversion"/>
  </si>
  <si>
    <t>길이(m)</t>
    <phoneticPr fontId="2" type="noConversion"/>
  </si>
  <si>
    <t>주로수</t>
    <phoneticPr fontId="2" type="noConversion"/>
  </si>
  <si>
    <t>주로폭</t>
    <phoneticPr fontId="2" type="noConversion"/>
  </si>
  <si>
    <t>개소수</t>
    <phoneticPr fontId="2" type="noConversion"/>
  </si>
  <si>
    <t>설치비</t>
    <phoneticPr fontId="2" type="noConversion"/>
  </si>
  <si>
    <t>조도</t>
    <phoneticPr fontId="2" type="noConversion"/>
  </si>
  <si>
    <t>종목</t>
    <phoneticPr fontId="2" type="noConversion"/>
  </si>
  <si>
    <t>면수</t>
    <phoneticPr fontId="2" type="noConversion"/>
  </si>
  <si>
    <t>시설구성</t>
    <phoneticPr fontId="2" type="noConversion"/>
  </si>
  <si>
    <t>관리운영</t>
    <phoneticPr fontId="2" type="noConversion"/>
  </si>
  <si>
    <t>4. 야구장</t>
    <phoneticPr fontId="2" type="noConversion"/>
  </si>
  <si>
    <t>3. 하키장</t>
    <phoneticPr fontId="2" type="noConversion"/>
  </si>
  <si>
    <t>2. 축구장</t>
    <phoneticPr fontId="2" type="noConversion"/>
  </si>
  <si>
    <t>22</t>
    <phoneticPr fontId="2" type="noConversion"/>
  </si>
  <si>
    <t>1</t>
    <phoneticPr fontId="2" type="noConversion"/>
  </si>
  <si>
    <t>15</t>
    <phoneticPr fontId="2" type="noConversion"/>
  </si>
  <si>
    <t>거제시윈드셔핑협회</t>
    <phoneticPr fontId="2" type="noConversion"/>
  </si>
  <si>
    <t>www.pyongta.go.kr</t>
    <phoneticPr fontId="2" type="noConversion"/>
  </si>
  <si>
    <t>9.1 구기체육관</t>
    <phoneticPr fontId="2" type="noConversion"/>
  </si>
  <si>
    <t>(단위 : ㎡, 백만원, 명)</t>
    <phoneticPr fontId="2" type="noConversion"/>
  </si>
  <si>
    <t>일련번호</t>
    <phoneticPr fontId="2" type="noConversion"/>
  </si>
  <si>
    <t>시도</t>
    <phoneticPr fontId="2" type="noConversion"/>
  </si>
  <si>
    <t>시군구</t>
    <phoneticPr fontId="2" type="noConversion"/>
  </si>
  <si>
    <t>주소</t>
    <phoneticPr fontId="2" type="noConversion"/>
  </si>
  <si>
    <t>시설명</t>
    <phoneticPr fontId="2" type="noConversion"/>
  </si>
  <si>
    <t>소유기관</t>
    <phoneticPr fontId="2" type="noConversion"/>
  </si>
  <si>
    <t>관리주체</t>
    <phoneticPr fontId="2" type="noConversion"/>
  </si>
  <si>
    <t>부지면적</t>
    <phoneticPr fontId="2" type="noConversion"/>
  </si>
  <si>
    <t>건축면적</t>
    <phoneticPr fontId="2" type="noConversion"/>
  </si>
  <si>
    <t>연면적</t>
    <phoneticPr fontId="2" type="noConversion"/>
  </si>
  <si>
    <t>건축구조</t>
    <phoneticPr fontId="2" type="noConversion"/>
  </si>
  <si>
    <t>게이트볼장</t>
    <phoneticPr fontId="2" type="noConversion"/>
  </si>
  <si>
    <t>게이트볼</t>
    <phoneticPr fontId="2" type="noConversion"/>
  </si>
  <si>
    <t>전국</t>
    <phoneticPr fontId="2" type="noConversion"/>
  </si>
  <si>
    <t>뚝섬 승마장</t>
    <phoneticPr fontId="2" type="noConversion"/>
  </si>
  <si>
    <t>개운산스포츠센터
수영장</t>
  </si>
  <si>
    <t>보라매공원
게이트볼장</t>
    <phoneticPr fontId="2" type="noConversion"/>
  </si>
  <si>
    <t>5</t>
    <phoneticPr fontId="2" type="noConversion"/>
  </si>
  <si>
    <t>소 계</t>
    <phoneticPr fontId="2" type="noConversion"/>
  </si>
  <si>
    <t>(단위 : ㎡, 백만원, 명)</t>
    <phoneticPr fontId="2" type="noConversion"/>
  </si>
  <si>
    <t>일련번호</t>
    <phoneticPr fontId="2" type="noConversion"/>
  </si>
  <si>
    <t>시도</t>
    <phoneticPr fontId="2" type="noConversion"/>
  </si>
  <si>
    <t>주소</t>
    <phoneticPr fontId="2" type="noConversion"/>
  </si>
  <si>
    <t>시설명</t>
    <phoneticPr fontId="2" type="noConversion"/>
  </si>
  <si>
    <t>11. 수영장</t>
    <phoneticPr fontId="2" type="noConversion"/>
  </si>
  <si>
    <t xml:space="preserve"> 9. 체육관</t>
    <phoneticPr fontId="2" type="noConversion"/>
  </si>
  <si>
    <t xml:space="preserve"> 10. 전천후게이트볼장</t>
    <phoneticPr fontId="2" type="noConversion"/>
  </si>
  <si>
    <t xml:space="preserve"> 11. 수영장</t>
    <phoneticPr fontId="2" type="noConversion"/>
  </si>
  <si>
    <t xml:space="preserve"> 12. 롤러스케이트장</t>
    <phoneticPr fontId="2" type="noConversion"/>
  </si>
  <si>
    <t xml:space="preserve"> 13. 사격장</t>
    <phoneticPr fontId="2" type="noConversion"/>
  </si>
  <si>
    <t xml:space="preserve"> 14. 국궁장</t>
    <phoneticPr fontId="2" type="noConversion"/>
  </si>
  <si>
    <t xml:space="preserve"> 15. 양궁장</t>
    <phoneticPr fontId="2" type="noConversion"/>
  </si>
  <si>
    <t xml:space="preserve"> 16. 승마장</t>
    <phoneticPr fontId="2" type="noConversion"/>
  </si>
  <si>
    <t>인조잔디</t>
  </si>
  <si>
    <t>영등포구</t>
  </si>
  <si>
    <t>수용
인원</t>
    <phoneticPr fontId="2" type="noConversion"/>
  </si>
  <si>
    <t>깊이</t>
    <phoneticPr fontId="2" type="noConversion"/>
  </si>
  <si>
    <t>부안군</t>
    <phoneticPr fontId="2" type="noConversion"/>
  </si>
  <si>
    <t>15×20</t>
  </si>
  <si>
    <t>게이트볼</t>
  </si>
  <si>
    <t>기타시설</t>
    <phoneticPr fontId="2" type="noConversion"/>
  </si>
  <si>
    <t>비  고</t>
    <phoneticPr fontId="2" type="noConversion"/>
  </si>
  <si>
    <t>규격</t>
    <phoneticPr fontId="2" type="noConversion"/>
  </si>
  <si>
    <t>창신동 222-9</t>
  </si>
  <si>
    <t>종로구시설관리공단            (3762-2530~2)</t>
  </si>
  <si>
    <t>충남</t>
    <phoneticPr fontId="2" type="noConversion"/>
  </si>
  <si>
    <t>전북</t>
    <phoneticPr fontId="2" type="noConversion"/>
  </si>
  <si>
    <t>전남</t>
    <phoneticPr fontId="2" type="noConversion"/>
  </si>
  <si>
    <t>목포시</t>
    <phoneticPr fontId="2" type="noConversion"/>
  </si>
  <si>
    <t>보령 요트경기장</t>
    <phoneticPr fontId="2" type="noConversion"/>
  </si>
  <si>
    <t>보령시문화공보담당관실
(041)930-3258</t>
    <phoneticPr fontId="2" type="noConversion"/>
  </si>
  <si>
    <t>2km</t>
    <phoneticPr fontId="2" type="noConversion"/>
  </si>
  <si>
    <t>50척</t>
    <phoneticPr fontId="2" type="noConversion"/>
  </si>
  <si>
    <t>1동 2층</t>
    <phoneticPr fontId="2" type="noConversion"/>
  </si>
  <si>
    <t>함양군청(960-5552)</t>
  </si>
  <si>
    <t>시설관리공단</t>
  </si>
  <si>
    <t>토사</t>
  </si>
  <si>
    <t>거제2동 1300</t>
    <phoneticPr fontId="2" type="noConversion"/>
  </si>
  <si>
    <t>부산아시아드
보조경기장</t>
    <phoneticPr fontId="2" type="noConversion"/>
  </si>
  <si>
    <t>1동 1층</t>
    <phoneticPr fontId="2" type="noConversion"/>
  </si>
  <si>
    <t>부안 변산 요트경기장</t>
    <phoneticPr fontId="2" type="noConversion"/>
  </si>
  <si>
    <t>문화관광과(580-4751)</t>
    <phoneticPr fontId="2" type="noConversion"/>
  </si>
  <si>
    <t>1동 5대</t>
    <phoneticPr fontId="2" type="noConversion"/>
  </si>
  <si>
    <t>1동 3층</t>
    <phoneticPr fontId="2" type="noConversion"/>
  </si>
  <si>
    <t>24 m</t>
    <phoneticPr fontId="2" type="noConversion"/>
  </si>
  <si>
    <t>3마일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</si>
  <si>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</si>
  <si>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</si>
  <si>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</si>
  <si>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</si>
  <si>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</si>
  <si>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</si>
  <si>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</si>
  <si>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</si>
  <si>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</si>
  <si>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1명</t>
    <phoneticPr fontId="2" type="noConversion"/>
  </si>
  <si>
    <t>노원구</t>
  </si>
  <si>
    <t>불암산종합스타디움
야구장</t>
  </si>
  <si>
    <t>노원구
시설관리공단</t>
  </si>
  <si>
    <t>유소년, 여성용</t>
  </si>
  <si>
    <t>링크
길이</t>
    <phoneticPr fontId="2" type="noConversion"/>
  </si>
  <si>
    <t>가능종목5</t>
    <phoneticPr fontId="2" type="noConversion"/>
  </si>
  <si>
    <t xml:space="preserve"> 21. 설상경기장</t>
    <phoneticPr fontId="2" type="noConversion"/>
  </si>
  <si>
    <t xml:space="preserve"> 22. 기타시설</t>
    <phoneticPr fontId="2" type="noConversion"/>
  </si>
  <si>
    <t>홍천군</t>
  </si>
  <si>
    <t>소   계</t>
    <phoneticPr fontId="2" type="noConversion"/>
  </si>
  <si>
    <t>부산아시아드
주경기장</t>
    <phoneticPr fontId="2" type="noConversion"/>
  </si>
  <si>
    <t>부산아이콘스</t>
    <phoneticPr fontId="2" type="noConversion"/>
  </si>
  <si>
    <t>2(20.48＊8.96)</t>
    <phoneticPr fontId="2" type="noConversion"/>
  </si>
  <si>
    <t>탈의실, 샤워실, 매점</t>
    <phoneticPr fontId="2" type="noConversion"/>
  </si>
  <si>
    <t>사대수</t>
    <phoneticPr fontId="2" type="noConversion"/>
  </si>
  <si>
    <t>거리</t>
    <phoneticPr fontId="2" type="noConversion"/>
  </si>
  <si>
    <t>주경기장에포함</t>
    <phoneticPr fontId="2" type="noConversion"/>
  </si>
  <si>
    <t>경기</t>
    <phoneticPr fontId="2" type="noConversion"/>
  </si>
  <si>
    <t>14. 국궁장</t>
    <phoneticPr fontId="2" type="noConversion"/>
  </si>
  <si>
    <t>15. 양궁장</t>
    <phoneticPr fontId="2" type="noConversion"/>
  </si>
  <si>
    <t>16. 승마장</t>
    <phoneticPr fontId="2" type="noConversion"/>
  </si>
  <si>
    <t>20. 빙상장</t>
    <phoneticPr fontId="2" type="noConversion"/>
  </si>
  <si>
    <t>태릉선수촌
하키경기장</t>
    <phoneticPr fontId="2" type="noConversion"/>
  </si>
  <si>
    <t>육상트랙</t>
    <phoneticPr fontId="2" type="noConversion"/>
  </si>
  <si>
    <t>후포 요트장</t>
    <phoneticPr fontId="2" type="noConversion"/>
  </si>
  <si>
    <t>목포 요트마리나</t>
    <phoneticPr fontId="2" type="noConversion"/>
  </si>
  <si>
    <t>소호 요트장</t>
    <phoneticPr fontId="2" type="noConversion"/>
  </si>
  <si>
    <t>충주 요트경기장</t>
    <phoneticPr fontId="2" type="noConversion"/>
  </si>
  <si>
    <t>평택호 요트훈련장</t>
    <phoneticPr fontId="2" type="noConversion"/>
  </si>
  <si>
    <t>주로면적</t>
    <phoneticPr fontId="2" type="noConversion"/>
  </si>
  <si>
    <t>이용현황</t>
    <phoneticPr fontId="2" type="noConversion"/>
  </si>
  <si>
    <t xml:space="preserve">   구기체육관</t>
    <phoneticPr fontId="2" type="noConversion"/>
  </si>
  <si>
    <t xml:space="preserve">   투기체육관</t>
    <phoneticPr fontId="2" type="noConversion"/>
  </si>
  <si>
    <t xml:space="preserve">   생활체육관</t>
    <phoneticPr fontId="2" type="noConversion"/>
  </si>
  <si>
    <t>합    계</t>
    <phoneticPr fontId="2" type="noConversion"/>
  </si>
  <si>
    <t>(단위 : ㎡, 백만원, 명)</t>
    <phoneticPr fontId="2" type="noConversion"/>
  </si>
  <si>
    <t>일련번호</t>
    <phoneticPr fontId="2" type="noConversion"/>
  </si>
  <si>
    <t>시도</t>
    <phoneticPr fontId="2" type="noConversion"/>
  </si>
  <si>
    <t>시군구</t>
    <phoneticPr fontId="2" type="noConversion"/>
  </si>
  <si>
    <t>주소</t>
    <phoneticPr fontId="2" type="noConversion"/>
  </si>
  <si>
    <t>시설명</t>
    <phoneticPr fontId="2" type="noConversion"/>
  </si>
  <si>
    <t>소유기관</t>
    <phoneticPr fontId="2" type="noConversion"/>
  </si>
  <si>
    <t>운영조직(연락처)</t>
    <phoneticPr fontId="2" type="noConversion"/>
  </si>
  <si>
    <t>관리주체</t>
    <phoneticPr fontId="2" type="noConversion"/>
  </si>
  <si>
    <t>관리인원</t>
    <phoneticPr fontId="2" type="noConversion"/>
  </si>
  <si>
    <t>이용단체명</t>
    <phoneticPr fontId="2" type="noConversion"/>
  </si>
  <si>
    <t>부지면적</t>
    <phoneticPr fontId="2" type="noConversion"/>
  </si>
  <si>
    <t>건축면적</t>
    <phoneticPr fontId="2" type="noConversion"/>
  </si>
  <si>
    <t>연면적</t>
    <phoneticPr fontId="2" type="noConversion"/>
  </si>
  <si>
    <t>경기장</t>
    <phoneticPr fontId="2" type="noConversion"/>
  </si>
  <si>
    <t>관람석</t>
    <phoneticPr fontId="2" type="noConversion"/>
  </si>
  <si>
    <t>준공연도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</si>
  <si>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</si>
  <si>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</si>
  <si>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</si>
  <si>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비고</t>
    <phoneticPr fontId="2" type="noConversion"/>
  </si>
  <si>
    <t>2</t>
    <phoneticPr fontId="2" type="noConversion"/>
  </si>
  <si>
    <t>3</t>
    <phoneticPr fontId="2" type="noConversion"/>
  </si>
  <si>
    <t>체육시설관리사업소
종합운동장
(051-504-8001)</t>
    <phoneticPr fontId="2" type="noConversion"/>
  </si>
  <si>
    <t>평택시관광체육과
(659-4206)</t>
    <phoneticPr fontId="2" type="noConversion"/>
  </si>
  <si>
    <t>2KM</t>
    <phoneticPr fontId="2" type="noConversion"/>
  </si>
  <si>
    <t>11M</t>
    <phoneticPr fontId="2" type="noConversion"/>
  </si>
  <si>
    <t>보령시</t>
    <phoneticPr fontId="2" type="noConversion"/>
  </si>
  <si>
    <t>17. 골프연습장</t>
    <phoneticPr fontId="2" type="noConversion"/>
  </si>
  <si>
    <t>체육관</t>
    <phoneticPr fontId="2" type="noConversion"/>
  </si>
  <si>
    <t>-</t>
  </si>
  <si>
    <t>성동구</t>
    <phoneticPr fontId="2" type="noConversion"/>
  </si>
  <si>
    <t>실내외
구분</t>
    <phoneticPr fontId="2" type="noConversion"/>
  </si>
  <si>
    <t>다이빙장</t>
    <phoneticPr fontId="2" type="noConversion"/>
  </si>
  <si>
    <t>경영장(정규)</t>
    <phoneticPr fontId="2" type="noConversion"/>
  </si>
  <si>
    <t>경영장(비정규)</t>
    <phoneticPr fontId="2" type="noConversion"/>
  </si>
  <si>
    <t>성북구</t>
  </si>
  <si>
    <t>해오름휘트니스센터</t>
  </si>
  <si>
    <t>성북구
도시관리공단</t>
  </si>
  <si>
    <t>헬스장</t>
  </si>
  <si>
    <t>인천시시설관리공단(571-4819)</t>
    <phoneticPr fontId="2" type="noConversion"/>
  </si>
  <si>
    <t>2300lux</t>
    <phoneticPr fontId="2" type="noConversion"/>
  </si>
  <si>
    <t>실내</t>
  </si>
  <si>
    <t>체  력
단련실</t>
    <phoneticPr fontId="2" type="noConversion"/>
  </si>
  <si>
    <t>22x18
22x17</t>
    <phoneticPr fontId="2" type="noConversion"/>
  </si>
  <si>
    <t>공인등급(승인연도)</t>
    <phoneticPr fontId="2" type="noConversion"/>
  </si>
  <si>
    <t>부      대
운동시설</t>
    <phoneticPr fontId="2" type="noConversion"/>
  </si>
  <si>
    <t>트랙내부</t>
    <phoneticPr fontId="2" type="noConversion"/>
  </si>
  <si>
    <t>주로폭</t>
    <phoneticPr fontId="2" type="noConversion"/>
  </si>
  <si>
    <t>8열, 954m</t>
    <phoneticPr fontId="2" type="noConversion"/>
  </si>
  <si>
    <t>주경기장에 포함</t>
    <phoneticPr fontId="2" type="noConversion"/>
  </si>
  <si>
    <t>경기장</t>
    <phoneticPr fontId="2" type="noConversion"/>
  </si>
  <si>
    <t>준공     연도</t>
    <phoneticPr fontId="2" type="noConversion"/>
  </si>
  <si>
    <t>건설
사업비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</si>
  <si>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</si>
  <si>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</si>
  <si>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</si>
  <si>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비고</t>
    <phoneticPr fontId="2" type="noConversion"/>
  </si>
  <si>
    <t>가능종목</t>
    <phoneticPr fontId="2" type="noConversion"/>
  </si>
  <si>
    <t>바닥재료</t>
    <phoneticPr fontId="2" type="noConversion"/>
  </si>
  <si>
    <t>폭</t>
    <phoneticPr fontId="2" type="noConversion"/>
  </si>
  <si>
    <t>길이</t>
    <phoneticPr fontId="2" type="noConversion"/>
  </si>
  <si>
    <t>면적</t>
    <phoneticPr fontId="2" type="noConversion"/>
  </si>
  <si>
    <t>높이</t>
    <phoneticPr fontId="2" type="noConversion"/>
  </si>
  <si>
    <t>좌석수</t>
    <phoneticPr fontId="2" type="noConversion"/>
  </si>
  <si>
    <t>수용인원</t>
    <phoneticPr fontId="2" type="noConversion"/>
  </si>
  <si>
    <t>좌석
형태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</si>
  <si>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</si>
  <si>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</si>
  <si>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</si>
  <si>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</si>
  <si>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</si>
  <si>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</si>
  <si>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</si>
  <si>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종목3</t>
    <phoneticPr fontId="2" type="noConversion"/>
  </si>
  <si>
    <t>1</t>
    <phoneticPr fontId="2" type="noConversion"/>
  </si>
  <si>
    <t xml:space="preserve"> 북구 임동 316번지 </t>
  </si>
  <si>
    <t xml:space="preserve"> 체육시설관리사무소(529-0285) </t>
  </si>
  <si>
    <t xml:space="preserve"> www.gwangju.go.kr </t>
  </si>
  <si>
    <t xml:space="preserve"> 37명 </t>
  </si>
  <si>
    <t>충북</t>
    <phoneticPr fontId="2" type="noConversion"/>
  </si>
  <si>
    <t>홈페이지주소</t>
    <phoneticPr fontId="2" type="noConversion"/>
  </si>
  <si>
    <t>트랙</t>
    <phoneticPr fontId="2" type="noConversion"/>
  </si>
  <si>
    <t>필드</t>
    <phoneticPr fontId="2" type="noConversion"/>
  </si>
  <si>
    <t>좌석수</t>
    <phoneticPr fontId="2" type="noConversion"/>
  </si>
  <si>
    <t>수용인원</t>
    <phoneticPr fontId="2" type="noConversion"/>
  </si>
  <si>
    <t>좌석형태</t>
    <phoneticPr fontId="2" type="noConversion"/>
  </si>
  <si>
    <t>건축구조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</si>
  <si>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</si>
  <si>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</si>
  <si>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</si>
  <si>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조명탑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</si>
  <si>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</si>
  <si>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</si>
  <si>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</si>
  <si>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여수시</t>
    <phoneticPr fontId="2" type="noConversion"/>
  </si>
  <si>
    <t>소계</t>
    <phoneticPr fontId="2" type="noConversion"/>
  </si>
  <si>
    <t>합숙소</t>
    <phoneticPr fontId="2" type="noConversion"/>
  </si>
  <si>
    <t>건설
사업비</t>
    <phoneticPr fontId="2" type="noConversion"/>
  </si>
  <si>
    <t>www.ddmgongdan.or.kr</t>
  </si>
  <si>
    <t>잠실 경륜장</t>
    <phoneticPr fontId="2" type="noConversion"/>
  </si>
  <si>
    <t>올림픽공원 내
위치</t>
    <phoneticPr fontId="2" type="noConversion"/>
  </si>
  <si>
    <t>은평구 진관외동 242-23외 2필지</t>
  </si>
  <si>
    <t>354-9124</t>
  </si>
  <si>
    <t>65명</t>
  </si>
  <si>
    <t>가능종목4</t>
    <phoneticPr fontId="2" type="noConversion"/>
  </si>
  <si>
    <t>의자식</t>
  </si>
  <si>
    <t>철근콘크리트</t>
  </si>
  <si>
    <t xml:space="preserve"> 광주</t>
    <phoneticPr fontId="2" type="noConversion"/>
  </si>
  <si>
    <t>수용
인원</t>
    <phoneticPr fontId="2" type="noConversion"/>
  </si>
  <si>
    <t>좌석
형태</t>
    <phoneticPr fontId="2" type="noConversion"/>
  </si>
  <si>
    <t>준공
연도</t>
    <phoneticPr fontId="2" type="noConversion"/>
  </si>
  <si>
    <t>건  설
사업비</t>
    <phoneticPr fontId="2" type="noConversion"/>
  </si>
  <si>
    <t>경북</t>
    <phoneticPr fontId="2" type="noConversion"/>
  </si>
  <si>
    <t>배드민턴</t>
    <phoneticPr fontId="2" type="noConversion"/>
  </si>
  <si>
    <t>서울시</t>
    <phoneticPr fontId="2" type="noConversion"/>
  </si>
  <si>
    <t>인조잔디</t>
    <phoneticPr fontId="2" type="noConversion"/>
  </si>
  <si>
    <t>의자식</t>
    <phoneticPr fontId="2" type="noConversion"/>
  </si>
  <si>
    <t>철근콘크리트</t>
    <phoneticPr fontId="2" type="noConversion"/>
  </si>
  <si>
    <t>전광판</t>
    <phoneticPr fontId="2" type="noConversion"/>
  </si>
  <si>
    <t>송파구</t>
    <phoneticPr fontId="2" type="noConversion"/>
  </si>
  <si>
    <t>중 구</t>
    <phoneticPr fontId="2" type="noConversion"/>
  </si>
  <si>
    <t>손기정체육공원
인조잔디축구장</t>
    <phoneticPr fontId="2" type="noConversion"/>
  </si>
  <si>
    <t>중구</t>
    <phoneticPr fontId="2" type="noConversion"/>
  </si>
  <si>
    <t>위탁
(중구 축구연합회)</t>
    <phoneticPr fontId="2" type="noConversion"/>
  </si>
  <si>
    <t>계단식</t>
    <phoneticPr fontId="2" type="noConversion"/>
  </si>
  <si>
    <t>용산구</t>
    <phoneticPr fontId="2" type="noConversion"/>
  </si>
  <si>
    <t>효창동3번지</t>
    <phoneticPr fontId="2" type="noConversion"/>
  </si>
  <si>
    <t>효창운동장</t>
    <phoneticPr fontId="2" type="noConversion"/>
  </si>
  <si>
    <t>체육시설
관리사업소</t>
    <phoneticPr fontId="2" type="noConversion"/>
  </si>
  <si>
    <t>조명탑</t>
    <phoneticPr fontId="2" type="noConversion"/>
  </si>
  <si>
    <t>한강공원
이촌지구 축구장1</t>
    <phoneticPr fontId="2" type="noConversion"/>
  </si>
  <si>
    <t>한강사업본부</t>
    <phoneticPr fontId="2" type="noConversion"/>
  </si>
  <si>
    <t>토사</t>
    <phoneticPr fontId="2" type="noConversion"/>
  </si>
  <si>
    <t>-</t>
    <phoneticPr fontId="2" type="noConversion"/>
  </si>
  <si>
    <t>한강공원
이촌지구 축구장2</t>
    <phoneticPr fontId="2" type="noConversion"/>
  </si>
  <si>
    <t>서울시</t>
    <phoneticPr fontId="2" type="noConversion"/>
  </si>
  <si>
    <t>한강사업본부</t>
    <phoneticPr fontId="2" type="noConversion"/>
  </si>
  <si>
    <t>토사</t>
    <phoneticPr fontId="2" type="noConversion"/>
  </si>
  <si>
    <t>-</t>
    <phoneticPr fontId="2" type="noConversion"/>
  </si>
  <si>
    <t>용산구</t>
    <phoneticPr fontId="2" type="noConversion"/>
  </si>
  <si>
    <t>한강공원
이촌 축구교육장</t>
    <phoneticPr fontId="2" type="noConversion"/>
  </si>
  <si>
    <t>인조잔디</t>
    <phoneticPr fontId="2" type="noConversion"/>
  </si>
  <si>
    <t>1,400
740
504</t>
    <phoneticPr fontId="2" type="noConversion"/>
  </si>
  <si>
    <t>성동구</t>
    <phoneticPr fontId="2" type="noConversion"/>
  </si>
  <si>
    <t>살곶이체육공원
축구장</t>
    <phoneticPr fontId="2" type="noConversion"/>
  </si>
  <si>
    <t>국토해양부(국유지)</t>
    <phoneticPr fontId="2" type="noConversion"/>
  </si>
  <si>
    <t>미상</t>
    <phoneticPr fontId="2" type="noConversion"/>
  </si>
  <si>
    <t>간이운동장</t>
    <phoneticPr fontId="2" type="noConversion"/>
  </si>
  <si>
    <t>중랑물재생센터
축구장</t>
    <phoneticPr fontId="2" type="noConversion"/>
  </si>
  <si>
    <t>중랑물재생센터</t>
    <phoneticPr fontId="2" type="noConversion"/>
  </si>
  <si>
    <t>뚝섬유수지 체육공원
축구장</t>
    <phoneticPr fontId="2" type="noConversion"/>
  </si>
  <si>
    <t>마사토</t>
    <phoneticPr fontId="2" type="noConversion"/>
  </si>
  <si>
    <t>응봉축구장</t>
    <phoneticPr fontId="2" type="noConversion"/>
  </si>
  <si>
    <t>광진구</t>
    <phoneticPr fontId="2" type="noConversion"/>
  </si>
  <si>
    <t>서울시 광진구 능동 18</t>
    <phoneticPr fontId="2" type="noConversion"/>
  </si>
  <si>
    <t>어린이대공원
축구장</t>
    <phoneticPr fontId="2" type="noConversion"/>
  </si>
  <si>
    <t>서울시
시설관리공단</t>
    <phoneticPr fontId="2" type="noConversion"/>
  </si>
  <si>
    <t>서울시시설관리공단</t>
    <phoneticPr fontId="2" type="noConversion"/>
  </si>
  <si>
    <t>천연잔디</t>
    <phoneticPr fontId="2" type="noConversion"/>
  </si>
  <si>
    <t>계단식</t>
    <phoneticPr fontId="2" type="noConversion"/>
  </si>
  <si>
    <t>콘크리트조</t>
    <phoneticPr fontId="2" type="noConversion"/>
  </si>
  <si>
    <t>'09년 개보수</t>
    <phoneticPr fontId="2" type="noConversion"/>
  </si>
  <si>
    <t>아차산배수지
인조잔디축구장</t>
    <phoneticPr fontId="2" type="noConversion"/>
  </si>
  <si>
    <t>한강공원
뚝섬지구 축구장</t>
    <phoneticPr fontId="2" type="noConversion"/>
  </si>
  <si>
    <t>한강르네상스
특화사업</t>
    <phoneticPr fontId="2" type="noConversion"/>
  </si>
  <si>
    <t>중랑구</t>
    <phoneticPr fontId="2" type="noConversion"/>
  </si>
  <si>
    <t>중랑구망우동산73-2</t>
    <phoneticPr fontId="2" type="noConversion"/>
  </si>
  <si>
    <t>중랑구립
잔디운동장</t>
    <phoneticPr fontId="2" type="noConversion"/>
  </si>
  <si>
    <t>중랑구
시설관리공단</t>
    <phoneticPr fontId="2" type="noConversion"/>
  </si>
  <si>
    <t>철제</t>
    <phoneticPr fontId="2" type="noConversion"/>
  </si>
  <si>
    <t>2,019백만원</t>
    <phoneticPr fontId="2" type="noConversion"/>
  </si>
  <si>
    <t>2,989백만원</t>
    <phoneticPr fontId="2" type="noConversion"/>
  </si>
  <si>
    <t>560백만원</t>
    <phoneticPr fontId="2" type="noConversion"/>
  </si>
  <si>
    <t>용마폭포공원 
인조잔디 축구장</t>
    <phoneticPr fontId="2" type="noConversion"/>
  </si>
  <si>
    <t>성북구</t>
    <phoneticPr fontId="2" type="noConversion"/>
  </si>
  <si>
    <t>월곡구민운동장</t>
    <phoneticPr fontId="2" type="noConversion"/>
  </si>
  <si>
    <t>성북구
도시관리공단</t>
    <phoneticPr fontId="2" type="noConversion"/>
  </si>
  <si>
    <t>철근콘크리트</t>
    <phoneticPr fontId="2" type="noConversion"/>
  </si>
  <si>
    <t>월곡인조잔디축구장</t>
    <phoneticPr fontId="2" type="noConversion"/>
  </si>
  <si>
    <t>강북구</t>
    <phoneticPr fontId="2" type="noConversion"/>
  </si>
  <si>
    <t>강북구 번동 317</t>
    <phoneticPr fontId="2" type="noConversion"/>
  </si>
  <si>
    <t>강북구민운동장</t>
    <phoneticPr fontId="2" type="noConversion"/>
  </si>
  <si>
    <t>강북구
도시관리공단</t>
    <phoneticPr fontId="2" type="noConversion"/>
  </si>
  <si>
    <t>3명(정규1명, 일용인부 2명)</t>
    <phoneticPr fontId="2" type="noConversion"/>
  </si>
  <si>
    <t>13593백만원</t>
    <phoneticPr fontId="2" type="noConversion"/>
  </si>
  <si>
    <t>도봉구</t>
    <phoneticPr fontId="2" type="noConversion"/>
  </si>
  <si>
    <t>창동축구장</t>
    <phoneticPr fontId="2" type="noConversion"/>
  </si>
  <si>
    <t>도봉구 
시설관리공단</t>
    <phoneticPr fontId="2" type="noConversion"/>
  </si>
  <si>
    <t>초안산
인조잔디축구장</t>
    <phoneticPr fontId="2" type="noConversion"/>
  </si>
  <si>
    <t>노원구</t>
    <phoneticPr fontId="2" type="noConversion"/>
  </si>
  <si>
    <t>상계동 770-2</t>
    <phoneticPr fontId="2" type="noConversion"/>
  </si>
  <si>
    <t>마들근린공원
축구장</t>
    <phoneticPr fontId="2" type="noConversion"/>
  </si>
  <si>
    <t>노원구
시설관리공단</t>
    <phoneticPr fontId="2" type="noConversion"/>
  </si>
  <si>
    <t>월계동 산 1</t>
    <phoneticPr fontId="2" type="noConversion"/>
  </si>
  <si>
    <t>초안산근린공원
축구장</t>
    <phoneticPr fontId="2" type="noConversion"/>
  </si>
  <si>
    <t>콘크리트,
목재</t>
    <phoneticPr fontId="2" type="noConversion"/>
  </si>
  <si>
    <t>중계동360-18</t>
    <phoneticPr fontId="2" type="noConversion"/>
  </si>
  <si>
    <t>노해근린공원
축구장</t>
    <phoneticPr fontId="2" type="noConversion"/>
  </si>
  <si>
    <t>공릉배수지 축구장</t>
    <phoneticPr fontId="2" type="noConversion"/>
  </si>
  <si>
    <t>은평구</t>
    <phoneticPr fontId="2" type="noConversion"/>
  </si>
  <si>
    <t>은평구립축구장</t>
    <phoneticPr fontId="2" type="noConversion"/>
  </si>
  <si>
    <t>은평구
시설관리공단</t>
    <phoneticPr fontId="2" type="noConversion"/>
  </si>
  <si>
    <t>서대문구</t>
    <phoneticPr fontId="2" type="noConversion"/>
  </si>
  <si>
    <t>서대문구립
인조잔디 구장</t>
    <phoneticPr fontId="2" type="noConversion"/>
  </si>
  <si>
    <t>서대문구
시설관리공단</t>
    <phoneticPr fontId="2" type="noConversion"/>
  </si>
  <si>
    <t>마포구</t>
    <phoneticPr fontId="2" type="noConversion"/>
  </si>
  <si>
    <t>한강공원
망원지구 축구장</t>
    <phoneticPr fontId="2" type="noConversion"/>
  </si>
  <si>
    <t>서울시 성산동 515</t>
    <phoneticPr fontId="2" type="noConversion"/>
  </si>
  <si>
    <t>서울월드컵경기장</t>
    <phoneticPr fontId="2" type="noConversion"/>
  </si>
  <si>
    <t>계단식
("ㅁ"자형)</t>
    <phoneticPr fontId="2" type="noConversion"/>
  </si>
  <si>
    <t>RC&amp;SRC&amp;S</t>
    <phoneticPr fontId="2" type="noConversion"/>
  </si>
  <si>
    <t>660억원</t>
    <phoneticPr fontId="2" type="noConversion"/>
  </si>
  <si>
    <t>600억원</t>
    <phoneticPr fontId="2" type="noConversion"/>
  </si>
  <si>
    <t>800억원</t>
    <phoneticPr fontId="2" type="noConversion"/>
  </si>
  <si>
    <t>2,289Lx</t>
    <phoneticPr fontId="2" type="noConversion"/>
  </si>
  <si>
    <t>34백만원</t>
    <phoneticPr fontId="2" type="noConversion"/>
  </si>
  <si>
    <t>서울월드컵경기장
보조경기장</t>
    <phoneticPr fontId="2" type="noConversion"/>
  </si>
  <si>
    <t>계단식
(일자형)</t>
    <phoneticPr fontId="2" type="noConversion"/>
  </si>
  <si>
    <t>RC&amp;S</t>
    <phoneticPr fontId="2" type="noConversion"/>
  </si>
  <si>
    <t>주경기장에
 포함</t>
    <phoneticPr fontId="2" type="noConversion"/>
  </si>
  <si>
    <t>'09.7 지붕 증축</t>
    <phoneticPr fontId="2" type="noConversion"/>
  </si>
  <si>
    <t>월드컵공원
인조잔디축구장</t>
    <phoneticPr fontId="2" type="noConversion"/>
  </si>
  <si>
    <t>이동식의자</t>
    <phoneticPr fontId="2" type="noConversion"/>
  </si>
  <si>
    <t>양천구</t>
    <phoneticPr fontId="2" type="noConversion"/>
  </si>
  <si>
    <t>해누리 축구장</t>
    <phoneticPr fontId="2" type="noConversion"/>
  </si>
  <si>
    <t>양천구
시설관리공단</t>
    <phoneticPr fontId="2" type="noConversion"/>
  </si>
  <si>
    <t>2002년도</t>
    <phoneticPr fontId="2" type="noConversion"/>
  </si>
  <si>
    <t>안양천 A,B 축구장</t>
    <phoneticPr fontId="2" type="noConversion"/>
  </si>
  <si>
    <t>1994~5</t>
    <phoneticPr fontId="2" type="noConversion"/>
  </si>
  <si>
    <t>강서구</t>
    <phoneticPr fontId="2" type="noConversion"/>
  </si>
  <si>
    <t>화곡동 산60-1</t>
    <phoneticPr fontId="2" type="noConversion"/>
  </si>
  <si>
    <t>우장산 인조잔디구장</t>
    <phoneticPr fontId="2" type="noConversion"/>
  </si>
  <si>
    <t>한강공원
강서지구 축구장</t>
    <phoneticPr fontId="2" type="noConversion"/>
  </si>
  <si>
    <t>구로구</t>
    <phoneticPr fontId="2" type="noConversion"/>
  </si>
  <si>
    <t>고척2동산9-14</t>
    <phoneticPr fontId="2" type="noConversion"/>
  </si>
  <si>
    <t>고척근린공원
운동장</t>
    <phoneticPr fontId="2" type="noConversion"/>
  </si>
  <si>
    <t>1명</t>
    <phoneticPr fontId="2" type="noConversion"/>
  </si>
  <si>
    <t>안양천 A구장</t>
    <phoneticPr fontId="2" type="noConversion"/>
  </si>
  <si>
    <t>A,B구장 연접
(관람석 동시사용)</t>
    <phoneticPr fontId="2" type="noConversion"/>
  </si>
  <si>
    <t>구로동</t>
    <phoneticPr fontId="2" type="noConversion"/>
  </si>
  <si>
    <t>안양천 B구장</t>
    <phoneticPr fontId="2" type="noConversion"/>
  </si>
  <si>
    <t>5명</t>
    <phoneticPr fontId="2" type="noConversion"/>
  </si>
  <si>
    <t>안양천 C구장</t>
    <phoneticPr fontId="2" type="noConversion"/>
  </si>
  <si>
    <t>금천구</t>
    <phoneticPr fontId="2" type="noConversion"/>
  </si>
  <si>
    <t>독산근린공원
잔디축구장</t>
    <phoneticPr fontId="2" type="noConversion"/>
  </si>
  <si>
    <t>금천구
시설관리공단</t>
    <phoneticPr fontId="2" type="noConversion"/>
  </si>
  <si>
    <t>영등포구</t>
    <phoneticPr fontId="2" type="noConversion"/>
  </si>
  <si>
    <t>한강공원
양화지구 축구장</t>
    <phoneticPr fontId="2" type="noConversion"/>
  </si>
  <si>
    <t>문래동5가31</t>
    <phoneticPr fontId="2" type="noConversion"/>
  </si>
  <si>
    <t>영롱이 억새1구장</t>
    <phoneticPr fontId="2" type="noConversion"/>
  </si>
  <si>
    <t>0.5</t>
    <phoneticPr fontId="2" type="noConversion"/>
  </si>
  <si>
    <t>영롱이 억새2구장</t>
    <phoneticPr fontId="2" type="noConversion"/>
  </si>
  <si>
    <t>2002</t>
    <phoneticPr fontId="2" type="noConversion"/>
  </si>
  <si>
    <t>양화동8-3</t>
    <phoneticPr fontId="2" type="noConversion"/>
  </si>
  <si>
    <t>영롱이 갈대1구장</t>
    <phoneticPr fontId="2" type="noConversion"/>
  </si>
  <si>
    <t>1996</t>
    <phoneticPr fontId="2" type="noConversion"/>
  </si>
  <si>
    <t>양화동12-2</t>
    <phoneticPr fontId="2" type="noConversion"/>
  </si>
  <si>
    <t>영롱이 갈대2구장</t>
    <phoneticPr fontId="2" type="noConversion"/>
  </si>
  <si>
    <t>영롱이 억새3구장</t>
    <phoneticPr fontId="2" type="noConversion"/>
  </si>
  <si>
    <t>영롱이 갈대3구장</t>
    <phoneticPr fontId="2" type="noConversion"/>
  </si>
  <si>
    <t>대림동780</t>
    <phoneticPr fontId="2" type="noConversion"/>
  </si>
  <si>
    <t>대림체육공원
축구장</t>
    <phoneticPr fontId="2" type="noConversion"/>
  </si>
  <si>
    <t>테니스장</t>
    <phoneticPr fontId="2" type="noConversion"/>
  </si>
  <si>
    <t>4면</t>
    <phoneticPr fontId="2" type="noConversion"/>
  </si>
  <si>
    <t>1,043㎡</t>
    <phoneticPr fontId="2" type="noConversion"/>
  </si>
  <si>
    <t>구직영</t>
    <phoneticPr fontId="2" type="noConversion"/>
  </si>
  <si>
    <t>농구장</t>
    <phoneticPr fontId="2" type="noConversion"/>
  </si>
  <si>
    <t>1면</t>
    <phoneticPr fontId="2" type="noConversion"/>
  </si>
  <si>
    <t>420㎡</t>
    <phoneticPr fontId="2" type="noConversion"/>
  </si>
  <si>
    <t>배구장</t>
    <phoneticPr fontId="2" type="noConversion"/>
  </si>
  <si>
    <t>162㎡</t>
    <phoneticPr fontId="2" type="noConversion"/>
  </si>
  <si>
    <t>'96년 조성
'09년 개보수</t>
    <phoneticPr fontId="2" type="noConversion"/>
  </si>
  <si>
    <t>동작구</t>
    <phoneticPr fontId="2" type="noConversion"/>
  </si>
  <si>
    <t>보라매공원
인조구장</t>
    <phoneticPr fontId="2" type="noConversion"/>
  </si>
  <si>
    <t>동부공원녹지사업소
(보라매공원관리사업소)</t>
    <phoneticPr fontId="2" type="noConversion"/>
  </si>
  <si>
    <t>관악구</t>
    <phoneticPr fontId="2" type="noConversion"/>
  </si>
  <si>
    <t>봉천7동 산53-3</t>
    <phoneticPr fontId="2" type="noConversion"/>
  </si>
  <si>
    <t>관악구민운동장</t>
    <phoneticPr fontId="2" type="noConversion"/>
  </si>
  <si>
    <t>2명</t>
    <phoneticPr fontId="2" type="noConversion"/>
  </si>
  <si>
    <t>243백만원</t>
    <phoneticPr fontId="2" type="noConversion"/>
  </si>
  <si>
    <t>'04년 조성
'11년 개·보수</t>
    <phoneticPr fontId="2" type="noConversion"/>
  </si>
  <si>
    <t>관악제2구민운동장</t>
    <phoneticPr fontId="2" type="noConversion"/>
  </si>
  <si>
    <t>서초구</t>
    <phoneticPr fontId="2" type="noConversion"/>
  </si>
  <si>
    <t>양재근린공원
축구장</t>
    <phoneticPr fontId="2" type="noConversion"/>
  </si>
  <si>
    <t>클레이코트</t>
    <phoneticPr fontId="2" type="noConversion"/>
  </si>
  <si>
    <t>송파구</t>
    <phoneticPr fontId="2" type="noConversion"/>
  </si>
  <si>
    <t>방배 배수지
축구장</t>
    <phoneticPr fontId="2" type="noConversion"/>
  </si>
  <si>
    <t>반포종합운동장
축구장</t>
    <phoneticPr fontId="2" type="noConversion"/>
  </si>
  <si>
    <t>한강공원
잠원지구 축구장</t>
    <phoneticPr fontId="2" type="noConversion"/>
  </si>
  <si>
    <t>한강공원
반포지구 축구장</t>
    <phoneticPr fontId="2" type="noConversion"/>
  </si>
  <si>
    <t>강남구</t>
    <phoneticPr fontId="2" type="noConversion"/>
  </si>
  <si>
    <t>대치유수지 체육공원
축구장</t>
    <phoneticPr fontId="2" type="noConversion"/>
  </si>
  <si>
    <t>스탠드</t>
    <phoneticPr fontId="2" type="noConversion"/>
  </si>
  <si>
    <t>목재</t>
    <phoneticPr fontId="2" type="noConversion"/>
  </si>
  <si>
    <t>한강공원
광나루지구 축구장3</t>
    <phoneticPr fontId="2" type="noConversion"/>
  </si>
  <si>
    <t>광명시  소재</t>
    <phoneticPr fontId="2" type="noConversion"/>
  </si>
  <si>
    <t>방이동 88-10</t>
    <phoneticPr fontId="2" type="noConversion"/>
  </si>
  <si>
    <t>송파구여성축구장</t>
    <phoneticPr fontId="2" type="noConversion"/>
  </si>
  <si>
    <t>스텐드</t>
    <phoneticPr fontId="2" type="noConversion"/>
  </si>
  <si>
    <t>콘크리트(고무포장)</t>
    <phoneticPr fontId="2" type="noConversion"/>
  </si>
  <si>
    <t>385,442천원</t>
    <phoneticPr fontId="2" type="noConversion"/>
  </si>
  <si>
    <t>'10년 개보수</t>
    <phoneticPr fontId="2" type="noConversion"/>
  </si>
  <si>
    <t>천마공원 축구장</t>
    <phoneticPr fontId="2" type="noConversion"/>
  </si>
  <si>
    <t>강동구</t>
    <phoneticPr fontId="2" type="noConversion"/>
  </si>
  <si>
    <t>한강공원
광나루지구 축구장1~2</t>
    <phoneticPr fontId="2" type="noConversion"/>
  </si>
  <si>
    <t>고덕동 229</t>
    <phoneticPr fontId="2" type="noConversion"/>
  </si>
  <si>
    <t>인조잔디축구장</t>
    <phoneticPr fontId="2" type="noConversion"/>
  </si>
  <si>
    <t>1,200백만원</t>
    <phoneticPr fontId="2" type="noConversion"/>
  </si>
  <si>
    <t>인천
계양구</t>
    <phoneticPr fontId="2" type="noConversion"/>
  </si>
  <si>
    <t>강서 개화축구장</t>
    <phoneticPr fontId="2" type="noConversion"/>
  </si>
  <si>
    <t>68
18</t>
    <phoneticPr fontId="2" type="noConversion"/>
  </si>
  <si>
    <t>105
38</t>
    <phoneticPr fontId="2" type="noConversion"/>
  </si>
  <si>
    <t>7,140
1,368</t>
    <phoneticPr fontId="2" type="noConversion"/>
  </si>
  <si>
    <t>광명시</t>
    <phoneticPr fontId="2" type="noConversion"/>
  </si>
  <si>
    <t>서울 근로청소년복지관
인조잔디축구장</t>
    <phoneticPr fontId="2" type="noConversion"/>
  </si>
  <si>
    <t>위탁
(한국청소년연맹)</t>
    <phoneticPr fontId="2" type="noConversion"/>
  </si>
  <si>
    <t>1억5천만원</t>
    <phoneticPr fontId="2" type="noConversion"/>
  </si>
  <si>
    <t>3억</t>
    <phoneticPr fontId="2" type="noConversion"/>
  </si>
  <si>
    <t>장충리틀야구장</t>
    <phoneticPr fontId="2" type="noConversion"/>
  </si>
  <si>
    <t>중부공원녹지사업소
(리틀야구연맹위탁)</t>
    <phoneticPr fontId="2" type="noConversion"/>
  </si>
  <si>
    <t>광진구</t>
    <phoneticPr fontId="2" type="noConversion"/>
  </si>
  <si>
    <t>구의야구공원</t>
    <phoneticPr fontId="2" type="noConversion"/>
  </si>
  <si>
    <t>마포구</t>
    <phoneticPr fontId="2" type="noConversion"/>
  </si>
  <si>
    <t>한강공원 망원지구
야구장(임시)</t>
    <phoneticPr fontId="2" type="noConversion"/>
  </si>
  <si>
    <t>어린이야구장</t>
    <phoneticPr fontId="2" type="noConversion"/>
  </si>
  <si>
    <t>난지 야구장</t>
    <phoneticPr fontId="2" type="noConversion"/>
  </si>
  <si>
    <t>천연잔디</t>
    <phoneticPr fontId="2" type="noConversion"/>
  </si>
  <si>
    <t>2면</t>
    <phoneticPr fontId="2" type="noConversion"/>
  </si>
  <si>
    <t>송파 유소년야구장</t>
    <phoneticPr fontId="2" type="noConversion"/>
  </si>
  <si>
    <t>유소년야구장</t>
    <phoneticPr fontId="2" type="noConversion"/>
  </si>
  <si>
    <t>강동구</t>
    <phoneticPr fontId="2" type="noConversion"/>
  </si>
  <si>
    <t>한강공원
광나루지구 야구장(임시)</t>
    <phoneticPr fontId="2" type="noConversion"/>
  </si>
  <si>
    <t>성인용</t>
    <phoneticPr fontId="2" type="noConversion"/>
  </si>
  <si>
    <t>서울</t>
    <phoneticPr fontId="2" type="noConversion"/>
  </si>
  <si>
    <t>소  계</t>
    <phoneticPr fontId="2" type="noConversion"/>
  </si>
  <si>
    <t>종로구</t>
    <phoneticPr fontId="2" type="noConversion"/>
  </si>
  <si>
    <t>삼청동 산2-1</t>
    <phoneticPr fontId="2" type="noConversion"/>
  </si>
  <si>
    <t>삼청 테니스장</t>
    <phoneticPr fontId="2" type="noConversion"/>
  </si>
  <si>
    <t>종로구시설관리공단            (745-6701~5)</t>
    <phoneticPr fontId="2" type="noConversion"/>
  </si>
  <si>
    <t>www.ijongno.co.kr</t>
    <phoneticPr fontId="2" type="noConversion"/>
  </si>
  <si>
    <t>종로구시설관리공단</t>
    <phoneticPr fontId="2" type="noConversion"/>
  </si>
  <si>
    <t>클레이   4
인조잔디 2</t>
    <phoneticPr fontId="2" type="noConversion"/>
  </si>
  <si>
    <t>중구</t>
    <phoneticPr fontId="2" type="noConversion"/>
  </si>
  <si>
    <t>장충동2가200-102</t>
    <phoneticPr fontId="2" type="noConversion"/>
  </si>
  <si>
    <t>장충 테니스장</t>
    <phoneticPr fontId="2" type="noConversion"/>
  </si>
  <si>
    <t>서울시</t>
    <phoneticPr fontId="2" type="noConversion"/>
  </si>
  <si>
    <t>서울시시설관리사업소</t>
    <phoneticPr fontId="2" type="noConversion"/>
  </si>
  <si>
    <t>stadium.seoul.go.kr</t>
    <phoneticPr fontId="2" type="noConversion"/>
  </si>
  <si>
    <t>중부공원녹지사업소 
(대한테니스협회 위탁)</t>
    <phoneticPr fontId="2" type="noConversion"/>
  </si>
  <si>
    <t>우레탄</t>
    <phoneticPr fontId="2" type="noConversion"/>
  </si>
  <si>
    <t>계단식</t>
    <phoneticPr fontId="2" type="noConversion"/>
  </si>
  <si>
    <t>조명탑</t>
    <phoneticPr fontId="2" type="noConversion"/>
  </si>
  <si>
    <t>손기정체육공원
테니스장</t>
    <phoneticPr fontId="2" type="noConversion"/>
  </si>
  <si>
    <t>위탁
 (중구테니스연합회)</t>
    <phoneticPr fontId="2" type="noConversion"/>
  </si>
  <si>
    <t>클레이</t>
    <phoneticPr fontId="2" type="noConversion"/>
  </si>
  <si>
    <t>용산구</t>
    <phoneticPr fontId="2" type="noConversion"/>
  </si>
  <si>
    <t>한강시민공원
이촌지구 테니스장</t>
    <phoneticPr fontId="2" type="noConversion"/>
  </si>
  <si>
    <t>서울시한강시민공원사업소(3780-0777~8)</t>
    <phoneticPr fontId="2" type="noConversion"/>
  </si>
  <si>
    <t>hangang.seoul.go.kr</t>
    <phoneticPr fontId="2" type="noConversion"/>
  </si>
  <si>
    <t>한강사업본부</t>
    <phoneticPr fontId="2" type="noConversion"/>
  </si>
  <si>
    <t>응봉근린공원
한남테니스장</t>
    <phoneticPr fontId="2" type="noConversion"/>
  </si>
  <si>
    <t>용산구(민간위탁)</t>
    <phoneticPr fontId="2" type="noConversion"/>
  </si>
  <si>
    <t>앙투카</t>
    <phoneticPr fontId="2" type="noConversion"/>
  </si>
  <si>
    <t>응봉근린공원
한남구민테니스장</t>
    <phoneticPr fontId="2" type="noConversion"/>
  </si>
  <si>
    <t>성동구</t>
    <phoneticPr fontId="2" type="noConversion"/>
  </si>
  <si>
    <t>성수1가 1동685-20</t>
    <phoneticPr fontId="2" type="noConversion"/>
  </si>
  <si>
    <t>뚝섬 서울숲
테니스장</t>
    <phoneticPr fontId="2" type="noConversion"/>
  </si>
  <si>
    <t>동부공원녹지사업소
(서울숲관리사무소)</t>
    <phoneticPr fontId="2" type="noConversion"/>
  </si>
  <si>
    <t>응봉공원
테니스장</t>
    <phoneticPr fontId="2" type="noConversion"/>
  </si>
  <si>
    <t>하드</t>
    <phoneticPr fontId="2" type="noConversion"/>
  </si>
  <si>
    <t>중랑물재생센터
테니스장</t>
    <phoneticPr fontId="2" type="noConversion"/>
  </si>
  <si>
    <t>중랑물재생센터</t>
    <phoneticPr fontId="2" type="noConversion"/>
  </si>
  <si>
    <t>마장동 체육공원</t>
    <phoneticPr fontId="2" type="noConversion"/>
  </si>
  <si>
    <t>응봉 테니스장</t>
    <phoneticPr fontId="2" type="noConversion"/>
  </si>
  <si>
    <t>광진구</t>
    <phoneticPr fontId="2" type="noConversion"/>
  </si>
  <si>
    <t>한강시민공원
뚝섬지구테니스장</t>
    <phoneticPr fontId="2" type="noConversion"/>
  </si>
  <si>
    <t>구의동 산25-1</t>
    <phoneticPr fontId="2" type="noConversion"/>
  </si>
  <si>
    <t>아차산배수지체육공원
테니스장</t>
    <phoneticPr fontId="2" type="noConversion"/>
  </si>
  <si>
    <t>케미칼</t>
    <phoneticPr fontId="2" type="noConversion"/>
  </si>
  <si>
    <t>200,000천원</t>
    <phoneticPr fontId="2" type="noConversion"/>
  </si>
  <si>
    <t>3개</t>
    <phoneticPr fontId="2" type="noConversion"/>
  </si>
  <si>
    <t>'09년 2면
증설</t>
    <phoneticPr fontId="2" type="noConversion"/>
  </si>
  <si>
    <t>어린이대공원
테니스장</t>
    <phoneticPr fontId="2" type="noConversion"/>
  </si>
  <si>
    <t>서울시설관리공단</t>
    <phoneticPr fontId="2" type="noConversion"/>
  </si>
  <si>
    <t>인조잔디</t>
    <phoneticPr fontId="2" type="noConversion"/>
  </si>
  <si>
    <t>실내 1면
실외 2면</t>
    <phoneticPr fontId="2" type="noConversion"/>
  </si>
  <si>
    <t>성북구</t>
    <phoneticPr fontId="2" type="noConversion"/>
  </si>
  <si>
    <t>월곡테니스장</t>
    <phoneticPr fontId="2" type="noConversion"/>
  </si>
  <si>
    <t>성북구도시관리공단
(성북구테니스연합회위탁)</t>
    <phoneticPr fontId="2" type="noConversion"/>
  </si>
  <si>
    <t>정릉북악간이체육시설</t>
    <phoneticPr fontId="2" type="noConversion"/>
  </si>
  <si>
    <t>성북구도시관리공단</t>
    <phoneticPr fontId="2" type="noConversion"/>
  </si>
  <si>
    <t>동대문구</t>
    <phoneticPr fontId="2" type="noConversion"/>
  </si>
  <si>
    <t>장안동 356</t>
    <phoneticPr fontId="2" type="noConversion"/>
  </si>
  <si>
    <t>장평근린공원
테니스장</t>
    <phoneticPr fontId="2" type="noConversion"/>
  </si>
  <si>
    <t>동대문구시설관리공단</t>
    <phoneticPr fontId="2" type="noConversion"/>
  </si>
  <si>
    <t>www.ddmgongdan.or.kr/</t>
    <phoneticPr fontId="2" type="noConversion"/>
  </si>
  <si>
    <t>동대문 시설관리공단</t>
    <phoneticPr fontId="2" type="noConversion"/>
  </si>
  <si>
    <t>1 명</t>
    <phoneticPr fontId="2" type="noConversion"/>
  </si>
  <si>
    <t>실외</t>
    <phoneticPr fontId="2" type="noConversion"/>
  </si>
  <si>
    <t>10백만원</t>
    <phoneticPr fontId="2" type="noConversion"/>
  </si>
  <si>
    <t>도봉구</t>
    <phoneticPr fontId="2" type="noConversion"/>
  </si>
  <si>
    <t>창동 시립테니스장</t>
    <phoneticPr fontId="2" type="noConversion"/>
  </si>
  <si>
    <t>위탁(서울시 체육회)</t>
    <phoneticPr fontId="2" type="noConversion"/>
  </si>
  <si>
    <t>실외 6면
실내 3면</t>
    <phoneticPr fontId="2" type="noConversion"/>
  </si>
  <si>
    <t>노원구</t>
    <phoneticPr fontId="2" type="noConversion"/>
  </si>
  <si>
    <t>상계6동 770-2</t>
    <phoneticPr fontId="2" type="noConversion"/>
  </si>
  <si>
    <t>마들근린공원
테니스장</t>
    <phoneticPr fontId="2" type="noConversion"/>
  </si>
  <si>
    <t>개인(임승호), 933-0233</t>
    <phoneticPr fontId="2" type="noConversion"/>
  </si>
  <si>
    <t>nowon.seoul.kr</t>
    <phoneticPr fontId="2" type="noConversion"/>
  </si>
  <si>
    <t>노원구(개인위탁)</t>
    <phoneticPr fontId="2" type="noConversion"/>
  </si>
  <si>
    <t>월계동 산 1</t>
    <phoneticPr fontId="2" type="noConversion"/>
  </si>
  <si>
    <t>초안산근린공원
테니스장</t>
    <phoneticPr fontId="2" type="noConversion"/>
  </si>
  <si>
    <t>노원구청(950-3509)</t>
    <phoneticPr fontId="2" type="noConversion"/>
  </si>
  <si>
    <t>-</t>
    <phoneticPr fontId="2" type="noConversion"/>
  </si>
  <si>
    <t>공릉배수지
테니스장</t>
    <phoneticPr fontId="2" type="noConversion"/>
  </si>
  <si>
    <t>은평구</t>
    <phoneticPr fontId="2" type="noConversion"/>
  </si>
  <si>
    <t>은평구 진관외동 242-23외 1필지</t>
    <phoneticPr fontId="2" type="noConversion"/>
  </si>
  <si>
    <t>은평구민체육센터
테니스장</t>
    <phoneticPr fontId="2" type="noConversion"/>
  </si>
  <si>
    <t>354-9123</t>
    <phoneticPr fontId="2" type="noConversion"/>
  </si>
  <si>
    <t>www.eunpyeongspo.seoul.kr</t>
    <phoneticPr fontId="2" type="noConversion"/>
  </si>
  <si>
    <t>은평구시설관리공단</t>
    <phoneticPr fontId="2" type="noConversion"/>
  </si>
  <si>
    <t>64명</t>
    <phoneticPr fontId="2" type="noConversion"/>
  </si>
  <si>
    <t>은평구민체육센터 부설</t>
    <phoneticPr fontId="2" type="noConversion"/>
  </si>
  <si>
    <t>서대문구</t>
    <phoneticPr fontId="2" type="noConversion"/>
  </si>
  <si>
    <t>홍은동 테니스장</t>
    <phoneticPr fontId="2" type="noConversion"/>
  </si>
  <si>
    <t>위탁(서대문구
테니스연합회)</t>
    <phoneticPr fontId="2" type="noConversion"/>
  </si>
  <si>
    <t>현저동 테니스장</t>
    <phoneticPr fontId="2" type="noConversion"/>
  </si>
  <si>
    <t>가좌 테니스장</t>
    <phoneticPr fontId="2" type="noConversion"/>
  </si>
  <si>
    <t>마포구</t>
    <phoneticPr fontId="2" type="noConversion"/>
  </si>
  <si>
    <t>한강공원
망원지구 테니스장</t>
    <phoneticPr fontId="2" type="noConversion"/>
  </si>
  <si>
    <t>망원동 테니스장</t>
    <phoneticPr fontId="2" type="noConversion"/>
  </si>
  <si>
    <t>위탁(마포구
테니스연합회)</t>
    <phoneticPr fontId="2" type="noConversion"/>
  </si>
  <si>
    <t>월드컵공원
테니스장</t>
    <phoneticPr fontId="2" type="noConversion"/>
  </si>
  <si>
    <t>서부푸른도시사업소</t>
    <phoneticPr fontId="2" type="noConversion"/>
  </si>
  <si>
    <t>양천구</t>
    <phoneticPr fontId="2" type="noConversion"/>
  </si>
  <si>
    <t>목동915번지</t>
    <phoneticPr fontId="2" type="noConversion"/>
  </si>
  <si>
    <t>목동 테니스장</t>
    <phoneticPr fontId="2" type="noConversion"/>
  </si>
  <si>
    <t>02)2643-0686</t>
    <phoneticPr fontId="2" type="noConversion"/>
  </si>
  <si>
    <t>sisul.yangchon.seoul.kr</t>
    <phoneticPr fontId="2" type="noConversion"/>
  </si>
  <si>
    <t>양천구
시설관리공단</t>
    <phoneticPr fontId="2" type="noConversion"/>
  </si>
  <si>
    <t>5명</t>
    <phoneticPr fontId="2" type="noConversion"/>
  </si>
  <si>
    <t>2조96개(1조당 라이트8개)</t>
    <phoneticPr fontId="2" type="noConversion"/>
  </si>
  <si>
    <t>백보드 1조</t>
    <phoneticPr fontId="2" type="noConversion"/>
  </si>
  <si>
    <t>해누리 테니스장</t>
    <phoneticPr fontId="2" type="noConversion"/>
  </si>
  <si>
    <t>클레이 2 
 하  드 8</t>
    <phoneticPr fontId="2" type="noConversion"/>
  </si>
  <si>
    <t>신정
제2유수지 위치</t>
    <phoneticPr fontId="2" type="noConversion"/>
  </si>
  <si>
    <t>강서구</t>
    <phoneticPr fontId="2" type="noConversion"/>
  </si>
  <si>
    <t>화곡동 산60-1</t>
    <phoneticPr fontId="2" type="noConversion"/>
  </si>
  <si>
    <t>우장 테니스장</t>
    <phoneticPr fontId="2" type="noConversion"/>
  </si>
  <si>
    <t>강서구(2600-6561)</t>
    <phoneticPr fontId="2" type="noConversion"/>
  </si>
  <si>
    <t>가양동 15-9</t>
    <phoneticPr fontId="2" type="noConversion"/>
  </si>
  <si>
    <t>마곡 유수지
테니스장</t>
    <phoneticPr fontId="2" type="noConversion"/>
  </si>
  <si>
    <t>강서구시설관리공단</t>
    <phoneticPr fontId="2" type="noConversion"/>
  </si>
  <si>
    <t>아크릴                         케미칼</t>
    <phoneticPr fontId="2" type="noConversion"/>
  </si>
  <si>
    <t>방화동 36-14 일대</t>
    <phoneticPr fontId="2" type="noConversion"/>
  </si>
  <si>
    <t>구립 테니스장</t>
    <phoneticPr fontId="2" type="noConversion"/>
  </si>
  <si>
    <t>강서구(2600-6579)</t>
    <phoneticPr fontId="2" type="noConversion"/>
  </si>
  <si>
    <t>아크릴                 케미칼</t>
    <phoneticPr fontId="2" type="noConversion"/>
  </si>
  <si>
    <t>구로구</t>
    <phoneticPr fontId="2" type="noConversion"/>
  </si>
  <si>
    <t>고척2동산9-14</t>
    <phoneticPr fontId="2" type="noConversion"/>
  </si>
  <si>
    <t>고척근린공원
테니스장</t>
    <phoneticPr fontId="2" type="noConversion"/>
  </si>
  <si>
    <t>860-3361</t>
    <phoneticPr fontId="2" type="noConversion"/>
  </si>
  <si>
    <t>2003년도</t>
    <phoneticPr fontId="2" type="noConversion"/>
  </si>
  <si>
    <t>계남근린공원
테니스장</t>
    <phoneticPr fontId="2" type="noConversion"/>
  </si>
  <si>
    <t>구로구(개인위탁)</t>
    <phoneticPr fontId="2" type="noConversion"/>
  </si>
  <si>
    <t>금천구</t>
    <phoneticPr fontId="2" type="noConversion"/>
  </si>
  <si>
    <t>독산 테니스장</t>
    <phoneticPr fontId="2" type="noConversion"/>
  </si>
  <si>
    <t>금천구
(금천구테니스연합회)</t>
    <phoneticPr fontId="2" type="noConversion"/>
  </si>
  <si>
    <t>독산배수지 상부</t>
    <phoneticPr fontId="2" type="noConversion"/>
  </si>
  <si>
    <t>영등포구</t>
    <phoneticPr fontId="2" type="noConversion"/>
  </si>
  <si>
    <t>대림동780</t>
    <phoneticPr fontId="2" type="noConversion"/>
  </si>
  <si>
    <t>대림체육공원
테니스장</t>
    <phoneticPr fontId="2" type="noConversion"/>
  </si>
  <si>
    <t>영등포구청 공원녹지과</t>
    <phoneticPr fontId="2" type="noConversion"/>
  </si>
  <si>
    <t>ydp.go.kr</t>
    <phoneticPr fontId="2" type="noConversion"/>
  </si>
  <si>
    <t>0.2</t>
    <phoneticPr fontId="2" type="noConversion"/>
  </si>
  <si>
    <t>6,000</t>
    <phoneticPr fontId="2" type="noConversion"/>
  </si>
  <si>
    <t>792</t>
    <phoneticPr fontId="2" type="noConversion"/>
  </si>
  <si>
    <t>3</t>
    <phoneticPr fontId="2" type="noConversion"/>
  </si>
  <si>
    <t>'96년 조성,
'09년 재조성</t>
    <phoneticPr fontId="2" type="noConversion"/>
  </si>
  <si>
    <t>동작구</t>
    <phoneticPr fontId="2" type="noConversion"/>
  </si>
  <si>
    <t>신대방동 395번지</t>
    <phoneticPr fontId="2" type="noConversion"/>
  </si>
  <si>
    <t>보라매공원
테니스장</t>
    <phoneticPr fontId="2" type="noConversion"/>
  </si>
  <si>
    <t>개인</t>
    <phoneticPr fontId="2" type="noConversion"/>
  </si>
  <si>
    <t>보라매공원사업소
위탁(개인)</t>
    <phoneticPr fontId="2" type="noConversion"/>
  </si>
  <si>
    <t>위탁관리</t>
    <phoneticPr fontId="2" type="noConversion"/>
  </si>
  <si>
    <t>'07년 시설 개선</t>
    <phoneticPr fontId="2" type="noConversion"/>
  </si>
  <si>
    <t>대방동 23-189</t>
    <phoneticPr fontId="2" type="noConversion"/>
  </si>
  <si>
    <t>노량진공원
테니스장</t>
    <phoneticPr fontId="2" type="noConversion"/>
  </si>
  <si>
    <t>개인(김용길 : 817-2070)</t>
    <phoneticPr fontId="2" type="noConversion"/>
  </si>
  <si>
    <t>동작구
위탁(개인)</t>
    <phoneticPr fontId="2" type="noConversion"/>
  </si>
  <si>
    <t>동작동 326</t>
    <phoneticPr fontId="2" type="noConversion"/>
  </si>
  <si>
    <t>동작주차공원
테니스장</t>
    <phoneticPr fontId="2" type="noConversion"/>
  </si>
  <si>
    <t>동작구 (820-9842)</t>
    <phoneticPr fontId="2" type="noConversion"/>
  </si>
  <si>
    <t>관악구</t>
    <phoneticPr fontId="2" type="noConversion"/>
  </si>
  <si>
    <t>관악 봉천7동 산53번지</t>
    <phoneticPr fontId="2" type="noConversion"/>
  </si>
  <si>
    <t>구민 테니스장</t>
    <phoneticPr fontId="2" type="noConversion"/>
  </si>
  <si>
    <t>관악구(880-3137)</t>
    <phoneticPr fontId="2" type="noConversion"/>
  </si>
  <si>
    <t>2명</t>
    <phoneticPr fontId="2" type="noConversion"/>
  </si>
  <si>
    <t>난우공원
테니스장</t>
    <phoneticPr fontId="2" type="noConversion"/>
  </si>
  <si>
    <t>서초구</t>
    <phoneticPr fontId="2" type="noConversion"/>
  </si>
  <si>
    <t>한강공원
잠원지구테니스장</t>
    <phoneticPr fontId="2" type="noConversion"/>
  </si>
  <si>
    <t>한강시민공원
사업소</t>
    <phoneticPr fontId="2" type="noConversion"/>
  </si>
  <si>
    <t>서초구 양재동 224번지외3필지</t>
    <phoneticPr fontId="2" type="noConversion"/>
  </si>
  <si>
    <t>시민의숲
테니스장</t>
    <phoneticPr fontId="2" type="noConversion"/>
  </si>
  <si>
    <t>위탁(개인)</t>
    <phoneticPr fontId="2" type="noConversion"/>
  </si>
  <si>
    <t>실내/외</t>
    <phoneticPr fontId="2" type="noConversion"/>
  </si>
  <si>
    <t>관리실</t>
    <phoneticPr fontId="2" type="noConversion"/>
  </si>
  <si>
    <t>잠원 스포츠 파크
테니스장</t>
    <phoneticPr fontId="2" type="noConversion"/>
  </si>
  <si>
    <t>위탁(YMCA)</t>
    <phoneticPr fontId="2" type="noConversion"/>
  </si>
  <si>
    <t>아크릴수지</t>
    <phoneticPr fontId="2" type="noConversion"/>
  </si>
  <si>
    <t>반포종합운동장
테니스장</t>
    <phoneticPr fontId="2" type="noConversion"/>
  </si>
  <si>
    <t>내곡동체육시설 
테니스장</t>
    <phoneticPr fontId="2" type="noConversion"/>
  </si>
  <si>
    <t>하드코드</t>
    <phoneticPr fontId="2" type="noConversion"/>
  </si>
  <si>
    <t>강남구</t>
    <phoneticPr fontId="2" type="noConversion"/>
  </si>
  <si>
    <t>삼성동 75번지</t>
    <phoneticPr fontId="2" type="noConversion"/>
  </si>
  <si>
    <t>봉은 테니스장</t>
    <phoneticPr fontId="2" type="noConversion"/>
  </si>
  <si>
    <t>542-7252</t>
    <phoneticPr fontId="2" type="noConversion"/>
  </si>
  <si>
    <t>http://www.kncity.or.kr</t>
    <phoneticPr fontId="2" type="noConversion"/>
  </si>
  <si>
    <t>강남도시관리공단</t>
    <phoneticPr fontId="2" type="noConversion"/>
  </si>
  <si>
    <t>포이동 274번지</t>
    <phoneticPr fontId="2" type="noConversion"/>
  </si>
  <si>
    <t>포이 테니스장</t>
    <phoneticPr fontId="2" type="noConversion"/>
  </si>
  <si>
    <t>3461-9928</t>
    <phoneticPr fontId="2" type="noConversion"/>
  </si>
  <si>
    <t>대치 유수지체육공원
테니스장</t>
    <phoneticPr fontId="2" type="noConversion"/>
  </si>
  <si>
    <t>탄성복합고무</t>
    <phoneticPr fontId="2" type="noConversion"/>
  </si>
  <si>
    <t>송파구</t>
    <phoneticPr fontId="2" type="noConversion"/>
  </si>
  <si>
    <t>올림픽 테니스경기장</t>
    <phoneticPr fontId="2" type="noConversion"/>
  </si>
  <si>
    <t>국민체육
진흥공단</t>
    <phoneticPr fontId="2" type="noConversion"/>
  </si>
  <si>
    <t>한국체육산업개발</t>
    <phoneticPr fontId="2" type="noConversion"/>
  </si>
  <si>
    <t>올림픽 실내테니스장</t>
    <phoneticPr fontId="2" type="noConversion"/>
  </si>
  <si>
    <t>오금동 51</t>
    <phoneticPr fontId="2" type="noConversion"/>
  </si>
  <si>
    <t>오금공원
테니스장</t>
    <phoneticPr fontId="2" type="noConversion"/>
  </si>
  <si>
    <t>공원녹지과(410-3395)</t>
    <phoneticPr fontId="2" type="noConversion"/>
  </si>
  <si>
    <t>www.songpa.seoul.kr</t>
    <phoneticPr fontId="2" type="noConversion"/>
  </si>
  <si>
    <t>송파구(위탁)</t>
    <phoneticPr fontId="2" type="noConversion"/>
  </si>
  <si>
    <t>방이동 439-8</t>
    <phoneticPr fontId="2" type="noConversion"/>
  </si>
  <si>
    <t>오륜 테니스장</t>
    <phoneticPr fontId="2" type="noConversion"/>
  </si>
  <si>
    <t>문화체육과(410-3410)</t>
    <phoneticPr fontId="2" type="noConversion"/>
  </si>
  <si>
    <t>송파구
(생활체육연합회위탁)</t>
    <phoneticPr fontId="2" type="noConversion"/>
  </si>
  <si>
    <t>237,354천원</t>
    <phoneticPr fontId="2" type="noConversion"/>
  </si>
  <si>
    <t>93. 6.11</t>
    <phoneticPr fontId="2" type="noConversion"/>
  </si>
  <si>
    <t>94. 7.13</t>
    <phoneticPr fontId="2" type="noConversion"/>
  </si>
  <si>
    <t>송파1동 106</t>
    <phoneticPr fontId="2" type="noConversion"/>
  </si>
  <si>
    <t>송파 테니스장</t>
    <phoneticPr fontId="2" type="noConversion"/>
  </si>
  <si>
    <t>송파구                          (테니스연합회위탁)</t>
    <phoneticPr fontId="2" type="noConversion"/>
  </si>
  <si>
    <t>19,450천원</t>
    <phoneticPr fontId="2" type="noConversion"/>
  </si>
  <si>
    <t>성내 천변테니스장</t>
    <phoneticPr fontId="2" type="noConversion"/>
  </si>
  <si>
    <t>강동구</t>
    <phoneticPr fontId="2" type="noConversion"/>
  </si>
  <si>
    <t>강일 테니스장</t>
    <phoneticPr fontId="2" type="noConversion"/>
  </si>
  <si>
    <t>강동구
(테니스연합회위탁)</t>
    <phoneticPr fontId="2" type="noConversion"/>
  </si>
  <si>
    <t>아스콘</t>
    <phoneticPr fontId="2" type="noConversion"/>
  </si>
  <si>
    <t>상일동 135</t>
    <phoneticPr fontId="2" type="noConversion"/>
  </si>
  <si>
    <t>강동 테니스장</t>
    <phoneticPr fontId="2" type="noConversion"/>
  </si>
  <si>
    <t>강동구테니스연합회</t>
    <phoneticPr fontId="2" type="noConversion"/>
  </si>
  <si>
    <t>1명</t>
    <phoneticPr fontId="2" type="noConversion"/>
  </si>
  <si>
    <t>20백만원</t>
    <phoneticPr fontId="2" type="noConversion"/>
  </si>
  <si>
    <t>한강시민공원
광나루지구 테니스장</t>
    <phoneticPr fontId="2" type="noConversion"/>
  </si>
  <si>
    <t>장충 체육관</t>
    <phoneticPr fontId="2" type="noConversion"/>
  </si>
  <si>
    <t>위탁
(동원엔터프라이즈)</t>
    <phoneticPr fontId="2" type="noConversion"/>
  </si>
  <si>
    <t>철골철근콘크리트</t>
    <phoneticPr fontId="2" type="noConversion"/>
  </si>
  <si>
    <t>농구,배구,공연등</t>
    <phoneticPr fontId="2" type="noConversion"/>
  </si>
  <si>
    <t>목재</t>
    <phoneticPr fontId="2" type="noConversion"/>
  </si>
  <si>
    <t>의자식</t>
    <phoneticPr fontId="2" type="noConversion"/>
  </si>
  <si>
    <t>전광판</t>
    <phoneticPr fontId="2" type="noConversion"/>
  </si>
  <si>
    <t>무학봉 체육관</t>
    <phoneticPr fontId="2" type="noConversion"/>
  </si>
  <si>
    <t>중구시설관리공단</t>
    <phoneticPr fontId="2" type="noConversion"/>
  </si>
  <si>
    <t>농구,배구,
배드민턴 등</t>
    <phoneticPr fontId="2" type="noConversion"/>
  </si>
  <si>
    <t>PP타일</t>
    <phoneticPr fontId="2" type="noConversion"/>
  </si>
  <si>
    <t>중랑 물재생센터
배드민턴장</t>
    <phoneticPr fontId="2" type="noConversion"/>
  </si>
  <si>
    <t>중랑물
재생센터</t>
    <phoneticPr fontId="2" type="noConversion"/>
  </si>
  <si>
    <t>배드민턴</t>
    <phoneticPr fontId="2" type="noConversion"/>
  </si>
  <si>
    <t>대현산 체육관</t>
    <phoneticPr fontId="2" type="noConversion"/>
  </si>
  <si>
    <t>성동구도시관리공단</t>
    <phoneticPr fontId="2" type="noConversion"/>
  </si>
  <si>
    <t>철근콘크리트
/철골조</t>
    <phoneticPr fontId="2" type="noConversion"/>
  </si>
  <si>
    <t>금호공원
체육관</t>
    <phoneticPr fontId="2" type="noConversion"/>
  </si>
  <si>
    <t>탁구</t>
    <phoneticPr fontId="2" type="noConversion"/>
  </si>
  <si>
    <t>동대문구 체육관</t>
    <phoneticPr fontId="2" type="noConversion"/>
  </si>
  <si>
    <t>철근콘크리트</t>
    <phoneticPr fontId="2" type="noConversion"/>
  </si>
  <si>
    <t>농구,배구,배드민턴,
탁구,공연 등</t>
    <phoneticPr fontId="2" type="noConversion"/>
  </si>
  <si>
    <t>pvc
탄성바닥재</t>
    <phoneticPr fontId="2" type="noConversion"/>
  </si>
  <si>
    <t>수납
의자식</t>
    <phoneticPr fontId="2" type="noConversion"/>
  </si>
  <si>
    <t>중랑구</t>
    <phoneticPr fontId="2" type="noConversion"/>
  </si>
  <si>
    <t>신내공원
다목적체육관</t>
    <phoneticPr fontId="2" type="noConversion"/>
  </si>
  <si>
    <t>중랑구시설관리공단</t>
    <phoneticPr fontId="2" type="noConversion"/>
  </si>
  <si>
    <t>철골/콘크리트</t>
    <phoneticPr fontId="2" type="noConversion"/>
  </si>
  <si>
    <t>묵동
다목적체육관</t>
    <phoneticPr fontId="2" type="noConversion"/>
  </si>
  <si>
    <t>창동 배드민턴장</t>
    <phoneticPr fontId="2" type="noConversion"/>
  </si>
  <si>
    <t>도봉구시설관리공단</t>
    <phoneticPr fontId="2" type="noConversion"/>
  </si>
  <si>
    <t>철골판넬</t>
    <phoneticPr fontId="2" type="noConversion"/>
  </si>
  <si>
    <t>궁동 체육관</t>
    <phoneticPr fontId="2" type="noConversion"/>
  </si>
  <si>
    <t>서대문구도시관리공단</t>
    <phoneticPr fontId="2" type="noConversion"/>
  </si>
  <si>
    <t>철골조
철근콘크리트</t>
    <phoneticPr fontId="2" type="noConversion"/>
  </si>
  <si>
    <t>배드민턴, 탁구</t>
    <phoneticPr fontId="2" type="noConversion"/>
  </si>
  <si>
    <t>계남 다목적체육관</t>
    <phoneticPr fontId="2" type="noConversion"/>
  </si>
  <si>
    <t>양천구시설관리공단</t>
    <phoneticPr fontId="2" type="noConversion"/>
  </si>
  <si>
    <t>철골
콘크리트</t>
    <phoneticPr fontId="2" type="noConversion"/>
  </si>
  <si>
    <t>배드민턴(농구,배구)</t>
    <phoneticPr fontId="2" type="noConversion"/>
  </si>
  <si>
    <t>마곡 실내배드민턴장</t>
    <phoneticPr fontId="2" type="noConversion"/>
  </si>
  <si>
    <t>강서시설관리공단</t>
    <phoneticPr fontId="2" type="noConversion"/>
  </si>
  <si>
    <t>태릉선수촌 승리관</t>
    <phoneticPr fontId="2" type="noConversion"/>
  </si>
  <si>
    <t>대한체육회</t>
    <phoneticPr fontId="2" type="noConversion"/>
  </si>
  <si>
    <t>배구, 유도</t>
    <phoneticPr fontId="2" type="noConversion"/>
  </si>
  <si>
    <t>태릉선수촌
다목적체육관</t>
    <phoneticPr fontId="2" type="noConversion"/>
  </si>
  <si>
    <t>농구</t>
    <phoneticPr fontId="2" type="noConversion"/>
  </si>
  <si>
    <t>태릉선수촌 오륜관</t>
    <phoneticPr fontId="2" type="noConversion"/>
  </si>
  <si>
    <t>배드민턴, 핸드볼,
실내육상</t>
    <phoneticPr fontId="2" type="noConversion"/>
  </si>
  <si>
    <t>국사봉체육관</t>
    <phoneticPr fontId="2" type="noConversion"/>
  </si>
  <si>
    <t>국사봉 체육관</t>
    <phoneticPr fontId="2" type="noConversion"/>
  </si>
  <si>
    <t>관악구시설관리공단</t>
    <phoneticPr fontId="2" type="noConversion"/>
  </si>
  <si>
    <t>서일 교육문화회관</t>
    <phoneticPr fontId="2" type="noConversion"/>
  </si>
  <si>
    <t>서울시
교육청</t>
    <phoneticPr fontId="2" type="noConversion"/>
  </si>
  <si>
    <t>위탁
(나노체육시설운영)</t>
    <phoneticPr fontId="2" type="noConversion"/>
  </si>
  <si>
    <t>철근철골콘크리트</t>
    <phoneticPr fontId="2" type="noConversion"/>
  </si>
  <si>
    <t>배드민턴, 농구</t>
    <phoneticPr fontId="2" type="noConversion"/>
  </si>
  <si>
    <t>신동 교육문화회관</t>
    <phoneticPr fontId="2" type="noConversion"/>
  </si>
  <si>
    <t>위탁(한국체육지도자
총연합회)</t>
    <phoneticPr fontId="2" type="noConversion"/>
  </si>
  <si>
    <t>잠실동10번지</t>
    <phoneticPr fontId="2" type="noConversion"/>
  </si>
  <si>
    <t>잠실실내체육관</t>
    <phoneticPr fontId="2" type="noConversion"/>
  </si>
  <si>
    <t>체육시설관리사업소</t>
    <phoneticPr fontId="2" type="noConversion"/>
  </si>
  <si>
    <t>철골 트러스</t>
    <phoneticPr fontId="2" type="noConversion"/>
  </si>
  <si>
    <t>97년좌석증설</t>
    <phoneticPr fontId="2" type="noConversion"/>
  </si>
  <si>
    <t>송파 배드민턴체육관</t>
    <phoneticPr fontId="2" type="noConversion"/>
  </si>
  <si>
    <t>송파구시설관리공단</t>
    <phoneticPr fontId="2" type="noConversion"/>
  </si>
  <si>
    <t>철골조</t>
    <phoneticPr fontId="2" type="noConversion"/>
  </si>
  <si>
    <t>2(4.6＊2.15)</t>
    <phoneticPr fontId="2" type="noConversion"/>
  </si>
  <si>
    <t>올림픽공원
제1체육관</t>
    <phoneticPr fontId="2" type="noConversion"/>
  </si>
  <si>
    <t>핸드볼, 체조</t>
    <phoneticPr fontId="2" type="noConversion"/>
  </si>
  <si>
    <t>원형</t>
    <phoneticPr fontId="2" type="noConversion"/>
  </si>
  <si>
    <t>올림픽공원
제2체육관</t>
    <phoneticPr fontId="2" type="noConversion"/>
  </si>
  <si>
    <t>핸드볼, 펜싱</t>
    <phoneticPr fontId="2" type="noConversion"/>
  </si>
  <si>
    <t>일자산 제1체육관</t>
    <phoneticPr fontId="2" type="noConversion"/>
  </si>
  <si>
    <t>강동구도시관리공단</t>
    <phoneticPr fontId="2" type="noConversion"/>
  </si>
  <si>
    <t>일자산 제2체육관</t>
    <phoneticPr fontId="2" type="noConversion"/>
  </si>
  <si>
    <t>탁구, 헬스</t>
    <phoneticPr fontId="2" type="noConversion"/>
  </si>
  <si>
    <t>목재
렉스코트</t>
    <phoneticPr fontId="2" type="noConversion"/>
  </si>
  <si>
    <t>올림픽기념
국민생활관</t>
    <phoneticPr fontId="2" type="noConversion"/>
  </si>
  <si>
    <t>종로구
시설관리공단</t>
    <phoneticPr fontId="2" type="noConversion"/>
  </si>
  <si>
    <t>24×48m</t>
    <phoneticPr fontId="2" type="noConversion"/>
  </si>
  <si>
    <t>배드민턴, 농구,
 검도, 탁구</t>
    <phoneticPr fontId="2" type="noConversion"/>
  </si>
  <si>
    <t>25×15m,15×8m,38.5㎡</t>
    <phoneticPr fontId="2" type="noConversion"/>
  </si>
  <si>
    <t>에어로빅,체조교실,
문화교실,소극장</t>
    <phoneticPr fontId="2" type="noConversion"/>
  </si>
  <si>
    <t>종로구민회관</t>
    <phoneticPr fontId="2" type="noConversion"/>
  </si>
  <si>
    <t>26×35×12m</t>
    <phoneticPr fontId="2" type="noConversion"/>
  </si>
  <si>
    <t>배드민턴, 
농구, 검도</t>
    <phoneticPr fontId="2" type="noConversion"/>
  </si>
  <si>
    <t>25×12.6m,
12.2×5m,
7.7×3.1m</t>
    <phoneticPr fontId="2" type="noConversion"/>
  </si>
  <si>
    <t>에어로빅실,문화강좌실,
컴퓨터교실</t>
    <phoneticPr fontId="2" type="noConversion"/>
  </si>
  <si>
    <t>종로문화체육센터</t>
    <phoneticPr fontId="2" type="noConversion"/>
  </si>
  <si>
    <t>34.2×21.4×9.9m</t>
    <phoneticPr fontId="2" type="noConversion"/>
  </si>
  <si>
    <t>배드민턴, 농구
 탁구</t>
    <phoneticPr fontId="2" type="noConversion"/>
  </si>
  <si>
    <t>25×11m
14×6m</t>
    <phoneticPr fontId="2" type="noConversion"/>
  </si>
  <si>
    <t>문화강좌실
공연장</t>
    <phoneticPr fontId="2" type="noConversion"/>
  </si>
  <si>
    <t>중구</t>
    <phoneticPr fontId="2" type="noConversion"/>
  </si>
  <si>
    <t>충무아트홀
스포츠센터</t>
    <phoneticPr fontId="2" type="noConversion"/>
  </si>
  <si>
    <t>중구
시설관리공단</t>
    <phoneticPr fontId="2" type="noConversion"/>
  </si>
  <si>
    <t>39(L)×23(W)×10~11(H)</t>
    <phoneticPr fontId="2" type="noConversion"/>
  </si>
  <si>
    <t>농구,배드민턴,
배구 , 핸드볼 등</t>
    <phoneticPr fontId="2" type="noConversion"/>
  </si>
  <si>
    <t>25×16(성인)
25×7(유아)</t>
    <phoneticPr fontId="2" type="noConversion"/>
  </si>
  <si>
    <t>다목적체육관(2), 소체육관(1),골프연습장</t>
    <phoneticPr fontId="2" type="noConversion"/>
  </si>
  <si>
    <t>손기정
문화체육센터</t>
    <phoneticPr fontId="2" type="noConversion"/>
  </si>
  <si>
    <t>에어로빅,골프연습장,
헬스장,탁구장</t>
    <phoneticPr fontId="2" type="noConversion"/>
  </si>
  <si>
    <t>중구회현체육센터</t>
    <phoneticPr fontId="2" type="noConversion"/>
  </si>
  <si>
    <t>25×16(성인)
8×5(유아)</t>
    <phoneticPr fontId="2" type="noConversion"/>
  </si>
  <si>
    <t>목욕시설</t>
    <phoneticPr fontId="2" type="noConversion"/>
  </si>
  <si>
    <t>장충문화체육센터</t>
    <phoneticPr fontId="2" type="noConversion"/>
  </si>
  <si>
    <t>헬스</t>
    <phoneticPr fontId="2" type="noConversion"/>
  </si>
  <si>
    <t>독서실,공영주차장</t>
    <phoneticPr fontId="2" type="noConversion"/>
  </si>
  <si>
    <t>남산타운
문화체육센터</t>
    <phoneticPr fontId="2" type="noConversion"/>
  </si>
  <si>
    <t>생활체육실,문화강의실,
어린이도서관</t>
    <phoneticPr fontId="2" type="noConversion"/>
  </si>
  <si>
    <t>용산구</t>
    <phoneticPr fontId="2" type="noConversion"/>
  </si>
  <si>
    <t>효창종합사회복지관
체육관</t>
    <phoneticPr fontId="2" type="noConversion"/>
  </si>
  <si>
    <t>위탁(사회복지법인
용산상희원)</t>
    <phoneticPr fontId="2" type="noConversion"/>
  </si>
  <si>
    <t>23.4×11.3</t>
    <phoneticPr fontId="2" type="noConversion"/>
  </si>
  <si>
    <t>검도</t>
    <phoneticPr fontId="2" type="noConversion"/>
  </si>
  <si>
    <t>25m×15m</t>
    <phoneticPr fontId="2" type="noConversion"/>
  </si>
  <si>
    <t>다목적강당
헬스장</t>
    <phoneticPr fontId="2" type="noConversion"/>
  </si>
  <si>
    <t>갈월종합사회복지관
체육관</t>
    <phoneticPr fontId="2" type="noConversion"/>
  </si>
  <si>
    <t>댄스,검도</t>
    <phoneticPr fontId="2" type="noConversion"/>
  </si>
  <si>
    <t>25m*10m</t>
    <phoneticPr fontId="2" type="noConversion"/>
  </si>
  <si>
    <t>다목적강당</t>
    <phoneticPr fontId="2" type="noConversion"/>
  </si>
  <si>
    <t>용산문화체육센터</t>
    <phoneticPr fontId="2" type="noConversion"/>
  </si>
  <si>
    <t>용산구
시설관리공단</t>
    <phoneticPr fontId="2" type="noConversion"/>
  </si>
  <si>
    <t>배드민턴,농구</t>
    <phoneticPr fontId="2" type="noConversion"/>
  </si>
  <si>
    <t>25m*15m</t>
    <phoneticPr fontId="2" type="noConversion"/>
  </si>
  <si>
    <t>용산청소년수련관</t>
    <phoneticPr fontId="2" type="noConversion"/>
  </si>
  <si>
    <t>11×23</t>
    <phoneticPr fontId="2" type="noConversion"/>
  </si>
  <si>
    <t>댄스스포츠,탁구,
발레,줄넘기</t>
    <phoneticPr fontId="2" type="noConversion"/>
  </si>
  <si>
    <t>25×20</t>
    <phoneticPr fontId="2" type="noConversion"/>
  </si>
  <si>
    <t>프로그램실,소극장,
동아리활동실</t>
    <phoneticPr fontId="2" type="noConversion"/>
  </si>
  <si>
    <t>성동구</t>
    <phoneticPr fontId="2" type="noConversion"/>
  </si>
  <si>
    <t>성동구민종합체육센터</t>
    <phoneticPr fontId="2" type="noConversion"/>
  </si>
  <si>
    <t>성동구
도시관리공단</t>
    <phoneticPr fontId="2" type="noConversion"/>
  </si>
  <si>
    <t>배구</t>
    <phoneticPr fontId="2" type="noConversion"/>
  </si>
  <si>
    <t>배드민턴</t>
    <phoneticPr fontId="2" type="noConversion"/>
  </si>
  <si>
    <t>에어로빅</t>
    <phoneticPr fontId="2" type="noConversion"/>
  </si>
  <si>
    <t>태권도</t>
    <phoneticPr fontId="2" type="noConversion"/>
  </si>
  <si>
    <t>21×36×20m</t>
    <phoneticPr fontId="2" type="noConversion"/>
  </si>
  <si>
    <t>배드민턴,농구,
 배구, 태권도</t>
    <phoneticPr fontId="2" type="noConversion"/>
  </si>
  <si>
    <t>25x15m,
15x4.7m,
12x5m</t>
    <phoneticPr fontId="2" type="noConversion"/>
  </si>
  <si>
    <t>문화강좌실,스쿼시장,
에어로빅장,체련교실</t>
    <phoneticPr fontId="2" type="noConversion"/>
  </si>
  <si>
    <t>열린금호교육문화관
체육관</t>
    <phoneticPr fontId="2" type="noConversion"/>
  </si>
  <si>
    <t>배드민턴, 농구,
배구</t>
    <phoneticPr fontId="2" type="noConversion"/>
  </si>
  <si>
    <t>25×15m</t>
    <phoneticPr fontId="2" type="noConversion"/>
  </si>
  <si>
    <t>다목적강의실</t>
    <phoneticPr fontId="2" type="noConversion"/>
  </si>
  <si>
    <t>마장국민체육센터</t>
    <phoneticPr fontId="2" type="noConversion"/>
  </si>
  <si>
    <t>25×15m
10×3m</t>
    <phoneticPr fontId="2" type="noConversion"/>
  </si>
  <si>
    <t>성동청소년수련관
체육관</t>
    <phoneticPr fontId="2" type="noConversion"/>
  </si>
  <si>
    <t>서울시</t>
    <phoneticPr fontId="2" type="noConversion"/>
  </si>
  <si>
    <t>위탁
(서울가톨릭청소년회)</t>
    <phoneticPr fontId="2" type="noConversion"/>
  </si>
  <si>
    <t>25×11</t>
    <phoneticPr fontId="2" type="noConversion"/>
  </si>
  <si>
    <t>광진구</t>
    <phoneticPr fontId="2" type="noConversion"/>
  </si>
  <si>
    <t>광진문화예술회관
체육관</t>
    <phoneticPr fontId="2" type="noConversion"/>
  </si>
  <si>
    <t>광진구
시설관리공단</t>
    <phoneticPr fontId="2" type="noConversion"/>
  </si>
  <si>
    <t>12m*25m</t>
    <phoneticPr fontId="2" type="noConversion"/>
  </si>
  <si>
    <t>에어로빅
체조교실</t>
    <phoneticPr fontId="2" type="noConversion"/>
  </si>
  <si>
    <t>광진구민체육센터</t>
    <phoneticPr fontId="2" type="noConversion"/>
  </si>
  <si>
    <t>20*35</t>
    <phoneticPr fontId="2" type="noConversion"/>
  </si>
  <si>
    <t>배드민턴, 농구,
수영, 탁구, 배구</t>
    <phoneticPr fontId="2" type="noConversion"/>
  </si>
  <si>
    <t>25m×13m
6m×12m</t>
    <phoneticPr fontId="2" type="noConversion"/>
  </si>
  <si>
    <t>에어로빅,체조교실,
문화교실,소체육관</t>
    <phoneticPr fontId="2" type="noConversion"/>
  </si>
  <si>
    <t>서울여성능력개발원
체육관</t>
    <phoneticPr fontId="2" type="noConversion"/>
  </si>
  <si>
    <t>위탁
(서울시여성가족재단)</t>
    <phoneticPr fontId="2" type="noConversion"/>
  </si>
  <si>
    <t>11m*25m</t>
    <phoneticPr fontId="2" type="noConversion"/>
  </si>
  <si>
    <t>헬스장</t>
    <phoneticPr fontId="2" type="noConversion"/>
  </si>
  <si>
    <t>중곡문화체육센터</t>
    <phoneticPr fontId="2" type="noConversion"/>
  </si>
  <si>
    <t>20*37</t>
    <phoneticPr fontId="2" type="noConversion"/>
  </si>
  <si>
    <t xml:space="preserve">배구, 배드민턴,
농구  </t>
    <phoneticPr fontId="2" type="noConversion"/>
  </si>
  <si>
    <t>25m×12m
5.6m×4.15m</t>
    <phoneticPr fontId="2" type="noConversion"/>
  </si>
  <si>
    <t>동대문구</t>
    <phoneticPr fontId="2" type="noConversion"/>
  </si>
  <si>
    <t>동대문구민체육센터</t>
    <phoneticPr fontId="2" type="noConversion"/>
  </si>
  <si>
    <t>동대문구
시설관리공단</t>
    <phoneticPr fontId="2" type="noConversion"/>
  </si>
  <si>
    <t>21×33×8.4m</t>
    <phoneticPr fontId="2" type="noConversion"/>
  </si>
  <si>
    <t>배드민턴, 농구/
검도, 태권도</t>
    <phoneticPr fontId="2" type="noConversion"/>
  </si>
  <si>
    <t>25×15m
14×7m</t>
    <phoneticPr fontId="2" type="noConversion"/>
  </si>
  <si>
    <t>3,546백만원</t>
    <phoneticPr fontId="2" type="noConversion"/>
  </si>
  <si>
    <t>에어로빅장,소강당,
문화강좌실</t>
    <phoneticPr fontId="2" type="noConversion"/>
  </si>
  <si>
    <t>이문체육문화센터</t>
    <phoneticPr fontId="2" type="noConversion"/>
  </si>
  <si>
    <t>한국철도
시설공단</t>
    <phoneticPr fontId="2" type="noConversion"/>
  </si>
  <si>
    <t>-</t>
    <phoneticPr fontId="2" type="noConversion"/>
  </si>
  <si>
    <t>에어로빅장,스쿼시장,
실내골프연습장</t>
    <phoneticPr fontId="2" type="noConversion"/>
  </si>
  <si>
    <t>동대문청소년수련관</t>
    <phoneticPr fontId="2" type="noConversion"/>
  </si>
  <si>
    <t>위탁(한국청소년
수련활동협회)</t>
    <phoneticPr fontId="2" type="noConversion"/>
  </si>
  <si>
    <t>베드민턴, 탁구</t>
    <phoneticPr fontId="2" type="noConversion"/>
  </si>
  <si>
    <t>프로그램실,방송
스튜디오, 소극장</t>
    <phoneticPr fontId="2" type="noConversion"/>
  </si>
  <si>
    <t>동대문종합사회복지관</t>
    <phoneticPr fontId="2" type="noConversion"/>
  </si>
  <si>
    <t>위탁(제칠일안식일
예수재림교)</t>
    <phoneticPr fontId="2" type="noConversion"/>
  </si>
  <si>
    <t>농구,실내축구
요가 등</t>
    <phoneticPr fontId="2" type="noConversion"/>
  </si>
  <si>
    <t>25x13</t>
    <phoneticPr fontId="2" type="noConversion"/>
  </si>
  <si>
    <t>에어로빅,헬스장
유아체능단 등</t>
    <phoneticPr fontId="2" type="noConversion"/>
  </si>
  <si>
    <t>중랑구</t>
    <phoneticPr fontId="2" type="noConversion"/>
  </si>
  <si>
    <t>중랑구민체육센터</t>
    <phoneticPr fontId="2" type="noConversion"/>
  </si>
  <si>
    <t>중랑구
시설관리공단</t>
    <phoneticPr fontId="2" type="noConversion"/>
  </si>
  <si>
    <t>24×45×13m</t>
    <phoneticPr fontId="2" type="noConversion"/>
  </si>
  <si>
    <t>25×13m
13×4m</t>
    <phoneticPr fontId="2" type="noConversion"/>
  </si>
  <si>
    <t>3,953백만원</t>
    <phoneticPr fontId="2" type="noConversion"/>
  </si>
  <si>
    <t>9,557백만원</t>
    <phoneticPr fontId="2" type="noConversion"/>
  </si>
  <si>
    <t>아기스포츠단
에어로빅실</t>
    <phoneticPr fontId="2" type="noConversion"/>
  </si>
  <si>
    <t>410백만원</t>
    <phoneticPr fontId="2" type="noConversion"/>
  </si>
  <si>
    <t>80백만원</t>
    <phoneticPr fontId="2" type="noConversion"/>
  </si>
  <si>
    <t>면목2동 체육관</t>
    <phoneticPr fontId="2" type="noConversion"/>
  </si>
  <si>
    <t>배드민턴, 농구, 배구</t>
    <phoneticPr fontId="2" type="noConversion"/>
  </si>
  <si>
    <t>중랑문화체육관</t>
    <phoneticPr fontId="2" type="noConversion"/>
  </si>
  <si>
    <t>24×35×10</t>
    <phoneticPr fontId="2" type="noConversion"/>
  </si>
  <si>
    <t>25×12m
11×3m</t>
    <phoneticPr fontId="2" type="noConversion"/>
  </si>
  <si>
    <t>문화강의실</t>
    <phoneticPr fontId="2" type="noConversion"/>
  </si>
  <si>
    <t>망우청소년수련관</t>
    <phoneticPr fontId="2" type="noConversion"/>
  </si>
  <si>
    <t>위탁
(삼동청소년회)</t>
    <phoneticPr fontId="2" type="noConversion"/>
  </si>
  <si>
    <t>프로그램실
동아리활동실소극장</t>
    <phoneticPr fontId="2" type="noConversion"/>
  </si>
  <si>
    <t>성북구</t>
    <phoneticPr fontId="2" type="noConversion"/>
  </si>
  <si>
    <t>성북종합레포츠타운
체육관</t>
    <phoneticPr fontId="2" type="noConversion"/>
  </si>
  <si>
    <t>성북구
도시관리공단</t>
    <phoneticPr fontId="2" type="noConversion"/>
  </si>
  <si>
    <t>13.5mx19.5</t>
    <phoneticPr fontId="2" type="noConversion"/>
  </si>
  <si>
    <t>어린이체육관</t>
    <phoneticPr fontId="2" type="noConversion"/>
  </si>
  <si>
    <t>25×15m
15×5m</t>
    <phoneticPr fontId="2" type="noConversion"/>
  </si>
  <si>
    <t>3,472백만원</t>
    <phoneticPr fontId="2" type="noConversion"/>
  </si>
  <si>
    <t>4,032백만원</t>
    <phoneticPr fontId="2" type="noConversion"/>
  </si>
  <si>
    <t>스쿼시장,골프연습장,
문화취미교실</t>
    <phoneticPr fontId="2" type="noConversion"/>
  </si>
  <si>
    <t>성북구민체육관</t>
    <phoneticPr fontId="2" type="noConversion"/>
  </si>
  <si>
    <t>탁구</t>
    <phoneticPr fontId="2" type="noConversion"/>
  </si>
  <si>
    <t>인라인스케이트</t>
    <phoneticPr fontId="2" type="noConversion"/>
  </si>
  <si>
    <t>27×40×11m</t>
    <phoneticPr fontId="2" type="noConversion"/>
  </si>
  <si>
    <t>1,151백만원</t>
    <phoneticPr fontId="2" type="noConversion"/>
  </si>
  <si>
    <t xml:space="preserve">            230백만원</t>
    <phoneticPr fontId="2" type="noConversion"/>
  </si>
  <si>
    <t>스포츠문화교실,
취미교실,탁구장</t>
    <phoneticPr fontId="2" type="noConversion"/>
  </si>
  <si>
    <t>개운산스포츠센터</t>
    <phoneticPr fontId="2" type="noConversion"/>
  </si>
  <si>
    <t>25mx11m
6mx11m</t>
    <phoneticPr fontId="2" type="noConversion"/>
  </si>
  <si>
    <t>660백만원</t>
    <phoneticPr fontId="2" type="noConversion"/>
  </si>
  <si>
    <t>스포츠문화교실
취미교실</t>
    <phoneticPr fontId="2" type="noConversion"/>
  </si>
  <si>
    <t>380백만원</t>
    <phoneticPr fontId="2" type="noConversion"/>
  </si>
  <si>
    <t>성북청소년수련관
체육관</t>
    <phoneticPr fontId="2" type="noConversion"/>
  </si>
  <si>
    <t>위탁(한국청소년
한마음연맹)</t>
    <phoneticPr fontId="2" type="noConversion"/>
  </si>
  <si>
    <t>25×12</t>
    <phoneticPr fontId="2" type="noConversion"/>
  </si>
  <si>
    <t>프로그램실,동아리
활동실,소극장</t>
    <phoneticPr fontId="2" type="noConversion"/>
  </si>
  <si>
    <t>강북구</t>
    <phoneticPr fontId="2" type="noConversion"/>
  </si>
  <si>
    <t>강북웰빙스포츠센터</t>
    <phoneticPr fontId="2" type="noConversion"/>
  </si>
  <si>
    <t>강북구
도시관리공단</t>
    <phoneticPr fontId="2" type="noConversion"/>
  </si>
  <si>
    <t>52.8 X 25.2</t>
    <phoneticPr fontId="2" type="noConversion"/>
  </si>
  <si>
    <t>배드민턴, 풋살, 
농구</t>
    <phoneticPr fontId="2" type="noConversion"/>
  </si>
  <si>
    <t>25 X 12.6
유아풀(반원형)</t>
    <phoneticPr fontId="2" type="noConversion"/>
  </si>
  <si>
    <t xml:space="preserve">다목적체육실,
스쿼시, 에어로빅, </t>
    <phoneticPr fontId="2" type="noConversion"/>
  </si>
  <si>
    <t>청소년수련관
체육관</t>
    <phoneticPr fontId="2" type="noConversion"/>
  </si>
  <si>
    <t>위탁
(대화문화아카데미)</t>
    <phoneticPr fontId="2" type="noConversion"/>
  </si>
  <si>
    <t>31.5 X 22.2 X 7.6</t>
    <phoneticPr fontId="2" type="noConversion"/>
  </si>
  <si>
    <t>농구, 실내축구,
 검도</t>
    <phoneticPr fontId="2" type="noConversion"/>
  </si>
  <si>
    <t>25m X 5m</t>
    <phoneticPr fontId="2" type="noConversion"/>
  </si>
  <si>
    <t>인공암벽</t>
    <phoneticPr fontId="2" type="noConversion"/>
  </si>
  <si>
    <t>삼각산문화예술회관
(구. 강북구민회관)</t>
    <phoneticPr fontId="2" type="noConversion"/>
  </si>
  <si>
    <t>14.5×8.7m</t>
    <phoneticPr fontId="2" type="noConversion"/>
  </si>
  <si>
    <t>생활체육교실</t>
    <phoneticPr fontId="2" type="noConversion"/>
  </si>
  <si>
    <t>25×13m
20×10m</t>
    <phoneticPr fontId="2" type="noConversion"/>
  </si>
  <si>
    <t>37,000백만원</t>
    <phoneticPr fontId="2" type="noConversion"/>
  </si>
  <si>
    <t>생활체육실
각종 문화강좌실</t>
    <phoneticPr fontId="2" type="noConversion"/>
  </si>
  <si>
    <t>도봉구</t>
    <phoneticPr fontId="2" type="noConversion"/>
  </si>
  <si>
    <t>창동문화체육센터</t>
    <phoneticPr fontId="2" type="noConversion"/>
  </si>
  <si>
    <t>도봉구
시설관리공단</t>
    <phoneticPr fontId="2" type="noConversion"/>
  </si>
  <si>
    <t>28 X 37 X 15</t>
    <phoneticPr fontId="2" type="noConversion"/>
  </si>
  <si>
    <t>농구,탁구</t>
    <phoneticPr fontId="2" type="noConversion"/>
  </si>
  <si>
    <t>25m X15m</t>
    <phoneticPr fontId="2" type="noConversion"/>
  </si>
  <si>
    <t>청소년수련관,헬스장,
공연장,에어로빅</t>
    <phoneticPr fontId="2" type="noConversion"/>
  </si>
  <si>
    <t>노원구</t>
    <phoneticPr fontId="2" type="noConversion"/>
  </si>
  <si>
    <t>노원구민체육센터</t>
    <phoneticPr fontId="2" type="noConversion"/>
  </si>
  <si>
    <t>노원구
시설관리공단</t>
    <phoneticPr fontId="2" type="noConversion"/>
  </si>
  <si>
    <t>25×43×13m</t>
    <phoneticPr fontId="2" type="noConversion"/>
  </si>
  <si>
    <t>25×13m
10.4×13m</t>
    <phoneticPr fontId="2" type="noConversion"/>
  </si>
  <si>
    <t>청소년회관</t>
    <phoneticPr fontId="2" type="noConversion"/>
  </si>
  <si>
    <t>노원청소년수련관
체육관</t>
    <phoneticPr fontId="2" type="noConversion"/>
  </si>
  <si>
    <t>위탁
(청소년폭력예방재단)</t>
    <phoneticPr fontId="2" type="noConversion"/>
  </si>
  <si>
    <t>배드민턴, 농구,
탁구,배구,풋살</t>
    <phoneticPr fontId="2" type="noConversion"/>
  </si>
  <si>
    <t>은평구</t>
    <phoneticPr fontId="2" type="noConversion"/>
  </si>
  <si>
    <t>은평구민체육센터</t>
    <phoneticPr fontId="2" type="noConversion"/>
  </si>
  <si>
    <t>은평구
시설관리공단</t>
    <phoneticPr fontId="2" type="noConversion"/>
  </si>
  <si>
    <t>배드민턴장</t>
    <phoneticPr fontId="2" type="noConversion"/>
  </si>
  <si>
    <t>17×34×13.5m</t>
    <phoneticPr fontId="2" type="noConversion"/>
  </si>
  <si>
    <t>배드민턴,
농구,탁구</t>
    <phoneticPr fontId="2" type="noConversion"/>
  </si>
  <si>
    <t>25m×15m
유아풀(반원형)</t>
    <phoneticPr fontId="2" type="noConversion"/>
  </si>
  <si>
    <t>골프장,조깅트랙(130m),
생활체육실</t>
    <phoneticPr fontId="2" type="noConversion"/>
  </si>
  <si>
    <t>은평청소년수련관
체육관</t>
    <phoneticPr fontId="2" type="noConversion"/>
  </si>
  <si>
    <t>위탁
((사)은평천사원 )</t>
    <phoneticPr fontId="2" type="noConversion"/>
  </si>
  <si>
    <t>서대문구</t>
    <phoneticPr fontId="2" type="noConversion"/>
  </si>
  <si>
    <t>서대문체육회관
체육관</t>
    <phoneticPr fontId="2" type="noConversion"/>
  </si>
  <si>
    <t>서대문구
(도시관리공단)</t>
    <phoneticPr fontId="2" type="noConversion"/>
  </si>
  <si>
    <t>베드민턴</t>
    <phoneticPr fontId="2" type="noConversion"/>
  </si>
  <si>
    <t>24×31×10m</t>
    <phoneticPr fontId="2" type="noConversion"/>
  </si>
  <si>
    <t>25×15m
17×7m</t>
    <phoneticPr fontId="2" type="noConversion"/>
  </si>
  <si>
    <t>스포츠교실
문화청소년실</t>
    <phoneticPr fontId="2" type="noConversion"/>
  </si>
  <si>
    <t>서대문청소년수련관
체육관</t>
    <phoneticPr fontId="2" type="noConversion"/>
  </si>
  <si>
    <t>위탁
(한국청소년재단)</t>
    <phoneticPr fontId="2" type="noConversion"/>
  </si>
  <si>
    <t>18×32×6m</t>
    <phoneticPr fontId="2" type="noConversion"/>
  </si>
  <si>
    <t>농구,실내축구,배구,
배드민턴,탁구,검도</t>
    <phoneticPr fontId="2" type="noConversion"/>
  </si>
  <si>
    <t>38×16m
25×13m</t>
    <phoneticPr fontId="2" type="noConversion"/>
  </si>
  <si>
    <t>다목적실,무용실,
소극장</t>
    <phoneticPr fontId="2" type="noConversion"/>
  </si>
  <si>
    <t>마포구</t>
    <phoneticPr fontId="2" type="noConversion"/>
  </si>
  <si>
    <t>마포아트센터
체육관</t>
    <phoneticPr fontId="2" type="noConversion"/>
  </si>
  <si>
    <t>위탁
(마포문화재단)</t>
    <phoneticPr fontId="2" type="noConversion"/>
  </si>
  <si>
    <t>배드민턴,탁구,
검도,농구</t>
    <phoneticPr fontId="2" type="noConversion"/>
  </si>
  <si>
    <t>25×13m
9.2×2.5m</t>
    <phoneticPr fontId="2" type="noConversion"/>
  </si>
  <si>
    <t>골프연습장,
에어로빅장</t>
    <phoneticPr fontId="2" type="noConversion"/>
  </si>
  <si>
    <t>마포청소년수련관
체육관</t>
    <phoneticPr fontId="2" type="noConversion"/>
  </si>
  <si>
    <t>위탁
(명지학원·명지전문대학)</t>
    <phoneticPr fontId="2" type="noConversion"/>
  </si>
  <si>
    <t>1,113.89</t>
    <phoneticPr fontId="2" type="noConversion"/>
  </si>
  <si>
    <t>968.75</t>
    <phoneticPr fontId="2" type="noConversion"/>
  </si>
  <si>
    <t>656.25</t>
    <phoneticPr fontId="2" type="noConversion"/>
  </si>
  <si>
    <t>18.75*35*7.97m</t>
    <phoneticPr fontId="2" type="noConversion"/>
  </si>
  <si>
    <t>배드민턴,탁구,풋살,
농구, 댄스스포츠</t>
    <phoneticPr fontId="2" type="noConversion"/>
  </si>
  <si>
    <t>312.5</t>
    <phoneticPr fontId="2" type="noConversion"/>
  </si>
  <si>
    <t>25*12.5m
(유아풀)7*5m</t>
    <phoneticPr fontId="2" type="noConversion"/>
  </si>
  <si>
    <t>프로그램실, 소극장, GX룸</t>
    <phoneticPr fontId="2" type="noConversion"/>
  </si>
  <si>
    <t>염리생활체육관</t>
    <phoneticPr fontId="2" type="noConversion"/>
  </si>
  <si>
    <t>위탁
(시설관리공단)</t>
    <phoneticPr fontId="2" type="noConversion"/>
  </si>
  <si>
    <t>32×22×16m</t>
    <phoneticPr fontId="2" type="noConversion"/>
  </si>
  <si>
    <t>농구(배구,배드민턴,탁구)</t>
    <phoneticPr fontId="2" type="noConversion"/>
  </si>
  <si>
    <t>다목적체육실, 샤워실</t>
    <phoneticPr fontId="2" type="noConversion"/>
  </si>
  <si>
    <t>700럭스</t>
    <phoneticPr fontId="2" type="noConversion"/>
  </si>
  <si>
    <t>양천구</t>
    <phoneticPr fontId="2" type="noConversion"/>
  </si>
  <si>
    <t>양천구민체육센터</t>
    <phoneticPr fontId="2" type="noConversion"/>
  </si>
  <si>
    <t>양천구
시설관리공단</t>
    <phoneticPr fontId="2" type="noConversion"/>
  </si>
  <si>
    <t>26×35×12m</t>
    <phoneticPr fontId="2" type="noConversion"/>
  </si>
  <si>
    <t>배드민턴, 
농구, 탁구</t>
    <phoneticPr fontId="2" type="noConversion"/>
  </si>
  <si>
    <t>25×10m,15×6m,11×7m</t>
    <phoneticPr fontId="2" type="noConversion"/>
  </si>
  <si>
    <t>에어로빅실,헬스장,
검도장,태권도장</t>
    <phoneticPr fontId="2" type="noConversion"/>
  </si>
  <si>
    <t>신월문화체육센터</t>
    <phoneticPr fontId="2" type="noConversion"/>
  </si>
  <si>
    <t>28mx17m</t>
    <phoneticPr fontId="2" type="noConversion"/>
  </si>
  <si>
    <t>배드민턴, 농구</t>
    <phoneticPr fontId="2" type="noConversion"/>
  </si>
  <si>
    <t>25×10m
11×7m</t>
    <phoneticPr fontId="2" type="noConversion"/>
  </si>
  <si>
    <t>문화청소년실
주민생활시설</t>
    <phoneticPr fontId="2" type="noConversion"/>
  </si>
  <si>
    <t>목동문화체육센터</t>
    <phoneticPr fontId="2" type="noConversion"/>
  </si>
  <si>
    <t>32×19.4</t>
    <phoneticPr fontId="2" type="noConversion"/>
  </si>
  <si>
    <t>25×11.72m
17×7.9×2.1m</t>
    <phoneticPr fontId="2" type="noConversion"/>
  </si>
  <si>
    <t>에어로빅장,문화
강좌실,소강당</t>
    <phoneticPr fontId="2" type="noConversion"/>
  </si>
  <si>
    <t>양천 주민편익시설</t>
    <phoneticPr fontId="2" type="noConversion"/>
  </si>
  <si>
    <t>위탁(YMCA)</t>
    <phoneticPr fontId="2" type="noConversion"/>
  </si>
  <si>
    <t>25×12.6m
5.4×13m</t>
    <phoneticPr fontId="2" type="noConversion"/>
  </si>
  <si>
    <t>독서실,강당,식당,
문화교실</t>
    <phoneticPr fontId="2" type="noConversion"/>
  </si>
  <si>
    <t>목동청소년수련관
체육관</t>
    <phoneticPr fontId="2" type="noConversion"/>
  </si>
  <si>
    <t>위탁(대한불교
조계종유지재단)</t>
    <phoneticPr fontId="2" type="noConversion"/>
  </si>
  <si>
    <t>베트민턴,탁구</t>
    <phoneticPr fontId="2" type="noConversion"/>
  </si>
  <si>
    <t>강서구</t>
    <phoneticPr fontId="2" type="noConversion"/>
  </si>
  <si>
    <t>강서구민
올림픽체육센터</t>
    <phoneticPr fontId="2" type="noConversion"/>
  </si>
  <si>
    <t>강서구
시설관리공단</t>
    <phoneticPr fontId="2" type="noConversion"/>
  </si>
  <si>
    <t>농구</t>
    <phoneticPr fontId="2" type="noConversion"/>
  </si>
  <si>
    <t>21×34×15m</t>
    <phoneticPr fontId="2" type="noConversion"/>
  </si>
  <si>
    <t>배드민턴,농구,
배구,골프연습장</t>
    <phoneticPr fontId="2" type="noConversion"/>
  </si>
  <si>
    <t>25×17m
유아풀</t>
    <phoneticPr fontId="2" type="noConversion"/>
  </si>
  <si>
    <t>에어로빅장,운동처방실,
유아체능단실</t>
    <phoneticPr fontId="2" type="noConversion"/>
  </si>
  <si>
    <t>공항동문화체육센터</t>
    <phoneticPr fontId="2" type="noConversion"/>
  </si>
  <si>
    <t>25×16m
유아풀(반원형)</t>
    <phoneticPr fontId="2" type="noConversion"/>
  </si>
  <si>
    <t>독서실,다목적실</t>
    <phoneticPr fontId="2" type="noConversion"/>
  </si>
  <si>
    <t>마곡레포츠센터</t>
    <phoneticPr fontId="2" type="noConversion"/>
  </si>
  <si>
    <t>34.2×19.5×10.5m</t>
    <phoneticPr fontId="2" type="noConversion"/>
  </si>
  <si>
    <t>인공암벽,농구,
실내축구,
인라인스케이트</t>
    <phoneticPr fontId="2" type="noConversion"/>
  </si>
  <si>
    <t>25m×15m
유아풀</t>
    <phoneticPr fontId="2" type="noConversion"/>
  </si>
  <si>
    <t>프로그램실,
세미나실</t>
    <phoneticPr fontId="2" type="noConversion"/>
  </si>
  <si>
    <t>구로구</t>
    <phoneticPr fontId="2" type="noConversion"/>
  </si>
  <si>
    <t>구로구민체육센터</t>
    <phoneticPr fontId="2" type="noConversion"/>
  </si>
  <si>
    <t>구로구
시설관리공단</t>
    <phoneticPr fontId="2" type="noConversion"/>
  </si>
  <si>
    <t>족구</t>
    <phoneticPr fontId="2" type="noConversion"/>
  </si>
  <si>
    <t>핸드볼</t>
    <phoneticPr fontId="2" type="noConversion"/>
  </si>
  <si>
    <t>20×30×10.4m</t>
    <phoneticPr fontId="2" type="noConversion"/>
  </si>
  <si>
    <t>농구, 배구,
족구, 핸드볼</t>
    <phoneticPr fontId="2" type="noConversion"/>
  </si>
  <si>
    <t>25×14.2m
14.2×6.7m</t>
    <phoneticPr fontId="2" type="noConversion"/>
  </si>
  <si>
    <t>216백만원</t>
    <phoneticPr fontId="2" type="noConversion"/>
  </si>
  <si>
    <t>구민생활체육관</t>
    <phoneticPr fontId="2" type="noConversion"/>
  </si>
  <si>
    <t>댄스스포츠</t>
    <phoneticPr fontId="2" type="noConversion"/>
  </si>
  <si>
    <t>차밍디스코</t>
    <phoneticPr fontId="2" type="noConversion"/>
  </si>
  <si>
    <t>20×35m</t>
    <phoneticPr fontId="2" type="noConversion"/>
  </si>
  <si>
    <t>댄스스포츠,요가,
탁구, 에어로빅</t>
    <phoneticPr fontId="2" type="noConversion"/>
  </si>
  <si>
    <t>스포츠교실
1,2,3교실</t>
    <phoneticPr fontId="2" type="noConversion"/>
  </si>
  <si>
    <t>구로청소년수련관
체육관</t>
    <phoneticPr fontId="2" type="noConversion"/>
  </si>
  <si>
    <t>13×15m</t>
    <phoneticPr fontId="2" type="noConversion"/>
  </si>
  <si>
    <t>금천구</t>
    <phoneticPr fontId="2" type="noConversion"/>
  </si>
  <si>
    <t>금천청소년수련관
체육관</t>
    <phoneticPr fontId="2" type="noConversion"/>
  </si>
  <si>
    <t>금천시설관리공단</t>
    <phoneticPr fontId="2" type="noConversion"/>
  </si>
  <si>
    <t>영등포구</t>
    <phoneticPr fontId="2" type="noConversion"/>
  </si>
  <si>
    <t>영등포 구민체육센터</t>
    <phoneticPr fontId="2" type="noConversion"/>
  </si>
  <si>
    <t>영등포
도시시설관리공단</t>
    <phoneticPr fontId="2" type="noConversion"/>
  </si>
  <si>
    <t>배드민턴,  농구,
배구</t>
    <phoneticPr fontId="2" type="noConversion"/>
  </si>
  <si>
    <t>에어로빅장,문화강좌실,
유아체능단교실2개,헬스장,
다목적체육실 3개</t>
    <phoneticPr fontId="2" type="noConversion"/>
  </si>
  <si>
    <t>신길종합사회복지관
체육관</t>
    <phoneticPr fontId="2" type="noConversion"/>
  </si>
  <si>
    <t>문래청소년회관
체육관</t>
    <phoneticPr fontId="2" type="noConversion"/>
  </si>
  <si>
    <t>16.5×21×3.5
2개</t>
    <phoneticPr fontId="2" type="noConversion"/>
  </si>
  <si>
    <t>배구,배드민턴</t>
    <phoneticPr fontId="2" type="noConversion"/>
  </si>
  <si>
    <t xml:space="preserve">25m×16m      </t>
    <phoneticPr fontId="2" type="noConversion"/>
  </si>
  <si>
    <t>체육실
다목적실</t>
    <phoneticPr fontId="2" type="noConversion"/>
  </si>
  <si>
    <t>동작구</t>
    <phoneticPr fontId="2" type="noConversion"/>
  </si>
  <si>
    <t>흑석체육센터</t>
    <phoneticPr fontId="2" type="noConversion"/>
  </si>
  <si>
    <t>동작구
도시시설관리공단</t>
    <phoneticPr fontId="2" type="noConversion"/>
  </si>
  <si>
    <t>25×30×13m</t>
    <phoneticPr fontId="2" type="noConversion"/>
  </si>
  <si>
    <t>배드민턴,농구,
배구,검도,축구</t>
    <phoneticPr fontId="2" type="noConversion"/>
  </si>
  <si>
    <t>25×13.5m
13.5×4m</t>
    <phoneticPr fontId="2" type="noConversion"/>
  </si>
  <si>
    <t>관람석(324석)</t>
    <phoneticPr fontId="2" type="noConversion"/>
  </si>
  <si>
    <t>동작구민체육센터</t>
    <phoneticPr fontId="2" type="noConversion"/>
  </si>
  <si>
    <t>22×30×14m</t>
    <phoneticPr fontId="2" type="noConversion"/>
  </si>
  <si>
    <t>배드민턴,
농구,배구</t>
    <phoneticPr fontId="2" type="noConversion"/>
  </si>
  <si>
    <t>26x16m
16x6m</t>
    <phoneticPr fontId="2" type="noConversion"/>
  </si>
  <si>
    <t>골프연습장,운동
처방실,다목적실</t>
    <phoneticPr fontId="2" type="noConversion"/>
  </si>
  <si>
    <t>'10년 증축</t>
    <phoneticPr fontId="2" type="noConversion"/>
  </si>
  <si>
    <t>사당문화회관
체육관</t>
    <phoneticPr fontId="2" type="noConversion"/>
  </si>
  <si>
    <t>25x9m</t>
    <phoneticPr fontId="2" type="noConversion"/>
  </si>
  <si>
    <t>서울여성플라자
스포츠센터 체육관</t>
    <phoneticPr fontId="2" type="noConversion"/>
  </si>
  <si>
    <t>10.8x15m</t>
    <phoneticPr fontId="2" type="noConversion"/>
  </si>
  <si>
    <t>다목적실(에어로빅,
 째즈댄스, 댄스
스포츠, 요가 등)</t>
    <phoneticPr fontId="2" type="noConversion"/>
  </si>
  <si>
    <t>24x15m
15x5m</t>
    <phoneticPr fontId="2" type="noConversion"/>
  </si>
  <si>
    <t>관악구</t>
    <phoneticPr fontId="2" type="noConversion"/>
  </si>
  <si>
    <t>관악구민
종합체육센터</t>
    <phoneticPr fontId="2" type="noConversion"/>
  </si>
  <si>
    <t>관악구
 시설관리공단</t>
    <phoneticPr fontId="2" type="noConversion"/>
  </si>
  <si>
    <t>20x38x15m</t>
    <phoneticPr fontId="2" type="noConversion"/>
  </si>
  <si>
    <t>25m×13m</t>
    <phoneticPr fontId="2" type="noConversion"/>
  </si>
  <si>
    <t>13,805백만원</t>
    <phoneticPr fontId="2" type="noConversion"/>
  </si>
  <si>
    <t>스쿼시장,태권도장,
에어로빅실,문화강의실</t>
    <phoneticPr fontId="2" type="noConversion"/>
  </si>
  <si>
    <t>신림체육센터</t>
    <phoneticPr fontId="2" type="noConversion"/>
  </si>
  <si>
    <t>25m×10m</t>
    <phoneticPr fontId="2" type="noConversion"/>
  </si>
  <si>
    <t>수영장,헬스장</t>
    <phoneticPr fontId="2" type="noConversion"/>
  </si>
  <si>
    <t>서초구</t>
    <phoneticPr fontId="2" type="noConversion"/>
  </si>
  <si>
    <t>서초구민체육센터</t>
    <phoneticPr fontId="2" type="noConversion"/>
  </si>
  <si>
    <t>서초구
(YMCA 위탁)</t>
    <phoneticPr fontId="2" type="noConversion"/>
  </si>
  <si>
    <t>배드민튼</t>
    <phoneticPr fontId="2" type="noConversion"/>
  </si>
  <si>
    <t>16×30×10m</t>
    <phoneticPr fontId="2" type="noConversion"/>
  </si>
  <si>
    <t>25x13m</t>
    <phoneticPr fontId="2" type="noConversion"/>
  </si>
  <si>
    <t>7,290백만원</t>
    <phoneticPr fontId="2" type="noConversion"/>
  </si>
  <si>
    <t>유도장, 탁구장
라켓볼장</t>
    <phoneticPr fontId="2" type="noConversion"/>
  </si>
  <si>
    <t>2002년</t>
    <phoneticPr fontId="2" type="noConversion"/>
  </si>
  <si>
    <t>잠원스포츠파크
채육관</t>
    <phoneticPr fontId="2" type="noConversion"/>
  </si>
  <si>
    <t>테니스장
에어로빅장</t>
    <phoneticPr fontId="2" type="noConversion"/>
  </si>
  <si>
    <t>언남문화체육센터</t>
    <phoneticPr fontId="2" type="noConversion"/>
  </si>
  <si>
    <t>서울시
교육청</t>
    <phoneticPr fontId="2" type="noConversion"/>
  </si>
  <si>
    <t>위탁
(한국문화스포츠진흥원)</t>
    <phoneticPr fontId="2" type="noConversion"/>
  </si>
  <si>
    <t>25x15m</t>
    <phoneticPr fontId="2" type="noConversion"/>
  </si>
  <si>
    <t>에어로빅장</t>
    <phoneticPr fontId="2" type="noConversion"/>
  </si>
  <si>
    <t>반포종합운동장
체육센터</t>
    <phoneticPr fontId="2" type="noConversion"/>
  </si>
  <si>
    <t>위탁(쿠키구)</t>
    <phoneticPr fontId="2" type="noConversion"/>
  </si>
  <si>
    <t>골프연습장
탁구장</t>
    <phoneticPr fontId="2" type="noConversion"/>
  </si>
  <si>
    <t>강남구</t>
    <phoneticPr fontId="2" type="noConversion"/>
  </si>
  <si>
    <t>강남 구민체육관</t>
    <phoneticPr fontId="2" type="noConversion"/>
  </si>
  <si>
    <t>강남구
 도시관리공단</t>
    <phoneticPr fontId="2" type="noConversion"/>
  </si>
  <si>
    <t>테니스</t>
    <phoneticPr fontId="2" type="noConversion"/>
  </si>
  <si>
    <t>런링</t>
    <phoneticPr fontId="2" type="noConversion"/>
  </si>
  <si>
    <t>33x19.2m</t>
    <phoneticPr fontId="2" type="noConversion"/>
  </si>
  <si>
    <t>배드민턴,
농구,배구,탁구</t>
    <phoneticPr fontId="2" type="noConversion"/>
  </si>
  <si>
    <t>조깅트랙(90m),
탁구장,에어로빅장</t>
    <phoneticPr fontId="2" type="noConversion"/>
  </si>
  <si>
    <t>1994</t>
    <phoneticPr fontId="2" type="noConversion"/>
  </si>
  <si>
    <t>대진 체육관</t>
    <phoneticPr fontId="2" type="noConversion"/>
  </si>
  <si>
    <t>챠밍댄스</t>
    <phoneticPr fontId="2" type="noConversion"/>
  </si>
  <si>
    <t>요가</t>
    <phoneticPr fontId="2" type="noConversion"/>
  </si>
  <si>
    <t>30x18m</t>
    <phoneticPr fontId="2" type="noConversion"/>
  </si>
  <si>
    <t>배구,탁구</t>
    <phoneticPr fontId="2" type="noConversion"/>
  </si>
  <si>
    <t>강남스포츠문화센터
체육관</t>
    <phoneticPr fontId="2" type="noConversion"/>
  </si>
  <si>
    <t>생활체조</t>
    <phoneticPr fontId="2" type="noConversion"/>
  </si>
  <si>
    <t>43.2x25m</t>
    <phoneticPr fontId="2" type="noConversion"/>
  </si>
  <si>
    <t>농구,배드민턴,
테니스,탁구</t>
    <phoneticPr fontId="2" type="noConversion"/>
  </si>
  <si>
    <t>11m×25m
유아풀(반원형)</t>
    <phoneticPr fontId="2" type="noConversion"/>
  </si>
  <si>
    <t>요가,골프,
유아체능단</t>
    <phoneticPr fontId="2" type="noConversion"/>
  </si>
  <si>
    <t>역삼청소년수련관
체육관</t>
    <phoneticPr fontId="2" type="noConversion"/>
  </si>
  <si>
    <t>위탁
((사)파라미타청소년협회)</t>
    <phoneticPr fontId="2" type="noConversion"/>
  </si>
  <si>
    <t>20x10m</t>
    <phoneticPr fontId="2" type="noConversion"/>
  </si>
  <si>
    <t>농구,배드민턴,
검도,탁구</t>
    <phoneticPr fontId="2" type="noConversion"/>
  </si>
  <si>
    <t>25mX12m</t>
    <phoneticPr fontId="2" type="noConversion"/>
  </si>
  <si>
    <t>요가,에어로빅실</t>
    <phoneticPr fontId="2" type="noConversion"/>
  </si>
  <si>
    <t>강남주민편익시설</t>
    <phoneticPr fontId="2" type="noConversion"/>
  </si>
  <si>
    <t>위탁
((사)흥사단)</t>
    <phoneticPr fontId="2" type="noConversion"/>
  </si>
  <si>
    <t>25×13m
25×8.5m</t>
    <phoneticPr fontId="2" type="noConversion"/>
  </si>
  <si>
    <t>체력단련장,탁구장,
에어로빅장</t>
    <phoneticPr fontId="2" type="noConversion"/>
  </si>
  <si>
    <t>수서청소년수련관
체육관</t>
    <phoneticPr fontId="2" type="noConversion"/>
  </si>
  <si>
    <t>위탁
((사)한기장복지재단)</t>
    <phoneticPr fontId="2" type="noConversion"/>
  </si>
  <si>
    <t>28X3.2m</t>
    <phoneticPr fontId="2" type="noConversion"/>
  </si>
  <si>
    <t>농구,배드민턴</t>
    <phoneticPr fontId="2" type="noConversion"/>
  </si>
  <si>
    <t>25mx11m</t>
    <phoneticPr fontId="2" type="noConversion"/>
  </si>
  <si>
    <t>에어로빅실</t>
    <phoneticPr fontId="2" type="noConversion"/>
  </si>
  <si>
    <t>송파구</t>
    <phoneticPr fontId="2" type="noConversion"/>
  </si>
  <si>
    <t>송파구체육문화회관
체육관</t>
    <phoneticPr fontId="2" type="noConversion"/>
  </si>
  <si>
    <t>송파구
시설관리공단</t>
    <phoneticPr fontId="2" type="noConversion"/>
  </si>
  <si>
    <t>36×23.5m</t>
    <phoneticPr fontId="2" type="noConversion"/>
  </si>
  <si>
    <t>배드민턴,농구, 
태권도,인라인등</t>
    <phoneticPr fontId="2" type="noConversion"/>
  </si>
  <si>
    <t>스쿼시,에어로빅,
시청각실,문화관</t>
    <phoneticPr fontId="2" type="noConversion"/>
  </si>
  <si>
    <t>송파청소년수련관
체육관</t>
    <phoneticPr fontId="2" type="noConversion"/>
  </si>
  <si>
    <t>위탁(대한예수교장로회
서율노회유지재단)</t>
    <phoneticPr fontId="2" type="noConversion"/>
  </si>
  <si>
    <t>농구,검도,
배드민턴,탁구</t>
    <phoneticPr fontId="2" type="noConversion"/>
  </si>
  <si>
    <t>발레,요가
밸리댄스</t>
    <phoneticPr fontId="2" type="noConversion"/>
  </si>
  <si>
    <t>마천청소년수련관
체육관</t>
    <phoneticPr fontId="2" type="noConversion"/>
  </si>
  <si>
    <t>위탁(한국청소년
건전문화육성재단)</t>
    <phoneticPr fontId="2" type="noConversion"/>
  </si>
  <si>
    <t>서울곰두리체육센터</t>
    <phoneticPr fontId="2" type="noConversion"/>
  </si>
  <si>
    <t>위탁
(재)한국장애인개발원</t>
    <phoneticPr fontId="2" type="noConversion"/>
  </si>
  <si>
    <t>35.8m*21.3m</t>
    <phoneticPr fontId="2" type="noConversion"/>
  </si>
  <si>
    <t xml:space="preserve">25*16m, 25*13m,15*8m             </t>
    <phoneticPr fontId="2" type="noConversion"/>
  </si>
  <si>
    <t>재활체육실,요가실,
에어로빅실 등</t>
    <phoneticPr fontId="2" type="noConversion"/>
  </si>
  <si>
    <t>강동구</t>
    <phoneticPr fontId="2" type="noConversion"/>
  </si>
  <si>
    <t>온조대왕문화체육관</t>
    <phoneticPr fontId="2" type="noConversion"/>
  </si>
  <si>
    <t>강동구
도시관리공단</t>
    <phoneticPr fontId="2" type="noConversion"/>
  </si>
  <si>
    <t>체조</t>
    <phoneticPr fontId="2" type="noConversion"/>
  </si>
  <si>
    <t>20×40×20m</t>
    <phoneticPr fontId="2" type="noConversion"/>
  </si>
  <si>
    <t>배드민턴,농구,배구,
탁구, 핸드볼, 체조</t>
    <phoneticPr fontId="2" type="noConversion"/>
  </si>
  <si>
    <t>25mx15m
10mx7m</t>
    <phoneticPr fontId="2" type="noConversion"/>
  </si>
  <si>
    <t>8775백만원</t>
    <phoneticPr fontId="2" type="noConversion"/>
  </si>
  <si>
    <t>6048백만원</t>
    <phoneticPr fontId="2" type="noConversion"/>
  </si>
  <si>
    <t>문화강좌실,유아체능실,
에어로빅장,골프연습장</t>
    <phoneticPr fontId="2" type="noConversion"/>
  </si>
  <si>
    <t>해공체육문화센터</t>
    <phoneticPr fontId="2" type="noConversion"/>
  </si>
  <si>
    <t>댄스프로그램</t>
    <phoneticPr fontId="2" type="noConversion"/>
  </si>
  <si>
    <t>18×40×15m</t>
    <phoneticPr fontId="2" type="noConversion"/>
  </si>
  <si>
    <t>배드민턴, 농구,
배구, 체조</t>
    <phoneticPr fontId="2" type="noConversion"/>
  </si>
  <si>
    <t>2400백만원</t>
    <phoneticPr fontId="2" type="noConversion"/>
  </si>
  <si>
    <t>1000백만원</t>
    <phoneticPr fontId="2" type="noConversion"/>
  </si>
  <si>
    <t>문화강좌실
취미교실</t>
    <phoneticPr fontId="2" type="noConversion"/>
  </si>
  <si>
    <t>969백만원</t>
    <phoneticPr fontId="2" type="noConversion"/>
  </si>
  <si>
    <t>혜화동 1-21</t>
    <phoneticPr fontId="2" type="noConversion"/>
  </si>
  <si>
    <t>올림픽기념국민생활관
수영장</t>
    <phoneticPr fontId="2" type="noConversion"/>
  </si>
  <si>
    <t>시설관리공단</t>
    <phoneticPr fontId="2" type="noConversion"/>
  </si>
  <si>
    <t>월회원제 운영(기본)</t>
    <phoneticPr fontId="2" type="noConversion"/>
  </si>
  <si>
    <t>실내</t>
    <phoneticPr fontId="2" type="noConversion"/>
  </si>
  <si>
    <t>체육관내</t>
    <phoneticPr fontId="2" type="noConversion"/>
  </si>
  <si>
    <t>창신동 222-8</t>
    <phoneticPr fontId="2" type="noConversion"/>
  </si>
  <si>
    <t>종로구민회관
수영장</t>
    <phoneticPr fontId="2" type="noConversion"/>
  </si>
  <si>
    <t>종로구시설관리공단            (3762-2530~1)</t>
    <phoneticPr fontId="2" type="noConversion"/>
  </si>
  <si>
    <t>종로문화체육센터
수영장</t>
    <phoneticPr fontId="2" type="noConversion"/>
  </si>
  <si>
    <t>장충수영장</t>
    <phoneticPr fontId="2" type="noConversion"/>
  </si>
  <si>
    <t>중부공원녹지사업소
(동국대 위탁)</t>
    <phoneticPr fontId="2" type="noConversion"/>
  </si>
  <si>
    <t>시설노후로
사용불가</t>
    <phoneticPr fontId="2" type="noConversion"/>
  </si>
  <si>
    <t>충무아트홀 스포츠센터
수영장</t>
    <phoneticPr fontId="2" type="noConversion"/>
  </si>
  <si>
    <t>중구회현체육센터
수영장</t>
    <phoneticPr fontId="2" type="noConversion"/>
  </si>
  <si>
    <t>흑석동 116-1</t>
    <phoneticPr fontId="2" type="noConversion"/>
  </si>
  <si>
    <t>용산문화체육센터
수영장</t>
    <phoneticPr fontId="2" type="noConversion"/>
  </si>
  <si>
    <t>동작구도시시설관리공단</t>
    <phoneticPr fontId="2" type="noConversion"/>
  </si>
  <si>
    <t>신대방동 460-1</t>
    <phoneticPr fontId="2" type="noConversion"/>
  </si>
  <si>
    <t>갈월종합사회복지관
수영장</t>
    <phoneticPr fontId="2" type="noConversion"/>
  </si>
  <si>
    <t>위탁(사회복지법인
용산상희원)</t>
    <phoneticPr fontId="2" type="noConversion"/>
  </si>
  <si>
    <t>효창종합사회복지관
수영장</t>
    <phoneticPr fontId="2" type="noConversion"/>
  </si>
  <si>
    <t>용산청소년수련관
수영장</t>
    <phoneticPr fontId="2" type="noConversion"/>
  </si>
  <si>
    <t>성수1가 685-20</t>
    <phoneticPr fontId="2" type="noConversion"/>
  </si>
  <si>
    <t>성동구민종합체육센터
수영장</t>
    <phoneticPr fontId="2" type="noConversion"/>
  </si>
  <si>
    <t>서울시체육회(499-1800)</t>
    <phoneticPr fontId="2" type="noConversion"/>
  </si>
  <si>
    <t>37명</t>
    <phoneticPr fontId="2" type="noConversion"/>
  </si>
  <si>
    <t>성동구민</t>
    <phoneticPr fontId="2" type="noConversion"/>
  </si>
  <si>
    <t>마장국민체육센터
수영장</t>
    <phoneticPr fontId="2" type="noConversion"/>
  </si>
  <si>
    <t>열린금호교육문화관
수영장</t>
    <phoneticPr fontId="2" type="noConversion"/>
  </si>
  <si>
    <t xml:space="preserve"> </t>
    <phoneticPr fontId="2" type="noConversion"/>
  </si>
  <si>
    <t>성동청소년수련관
수영장</t>
    <phoneticPr fontId="2" type="noConversion"/>
  </si>
  <si>
    <t>위탁
(서울카톨릭청소년회)</t>
    <phoneticPr fontId="2" type="noConversion"/>
  </si>
  <si>
    <t>청소년수련관내</t>
    <phoneticPr fontId="2" type="noConversion"/>
  </si>
  <si>
    <t>서울여성능력개발원
수영장</t>
    <phoneticPr fontId="2" type="noConversion"/>
  </si>
  <si>
    <t>위탁
(서울시여성가족재단)</t>
    <phoneticPr fontId="2" type="noConversion"/>
  </si>
  <si>
    <t>스포츠센터내</t>
    <phoneticPr fontId="2" type="noConversion"/>
  </si>
  <si>
    <t>광진문화예술회관
수영장</t>
    <phoneticPr fontId="2" type="noConversion"/>
  </si>
  <si>
    <t>광진구민체육센터
수영장</t>
    <phoneticPr fontId="2" type="noConversion"/>
  </si>
  <si>
    <t>중곡문화체육센터
수영장</t>
    <phoneticPr fontId="2" type="noConversion"/>
  </si>
  <si>
    <t>한강공원
뚝섬지구 수영장</t>
    <phoneticPr fontId="2" type="noConversion"/>
  </si>
  <si>
    <t>동대문구민체육센터
수영장</t>
    <phoneticPr fontId="2" type="noConversion"/>
  </si>
  <si>
    <t>동대문구시설관리공단(2247-9662)</t>
    <phoneticPr fontId="2" type="noConversion"/>
  </si>
  <si>
    <t>동대문구민</t>
    <phoneticPr fontId="2" type="noConversion"/>
  </si>
  <si>
    <t>92㎡</t>
    <phoneticPr fontId="2" type="noConversion"/>
  </si>
  <si>
    <t>동대문청소년수련관
수영장</t>
    <phoneticPr fontId="2" type="noConversion"/>
  </si>
  <si>
    <t>위탁
(한국청소년수련활동협회)</t>
    <phoneticPr fontId="2" type="noConversion"/>
  </si>
  <si>
    <t>동대문종합사회복지관
수영장</t>
    <phoneticPr fontId="2" type="noConversion"/>
  </si>
  <si>
    <t>(재)제칠일안식일예수
재림교한국연합회유지재단</t>
    <phoneticPr fontId="2" type="noConversion"/>
  </si>
  <si>
    <t>중랑구묵동22-1</t>
    <phoneticPr fontId="2" type="noConversion"/>
  </si>
  <si>
    <t>중랑구민체육센터
수영장</t>
    <phoneticPr fontId="2" type="noConversion"/>
  </si>
  <si>
    <t xml:space="preserve">13×4
</t>
    <phoneticPr fontId="2" type="noConversion"/>
  </si>
  <si>
    <t>중랑문화체육관
수영장</t>
    <phoneticPr fontId="2" type="noConversion"/>
  </si>
  <si>
    <t>망우청소년수련관
수영장</t>
    <phoneticPr fontId="2" type="noConversion"/>
  </si>
  <si>
    <t>위탁
(상동청소년회)</t>
    <phoneticPr fontId="2" type="noConversion"/>
  </si>
  <si>
    <t>종암동 54-182번지</t>
    <phoneticPr fontId="2" type="noConversion"/>
  </si>
  <si>
    <t>gongdan.go.kr</t>
    <phoneticPr fontId="2" type="noConversion"/>
  </si>
  <si>
    <t>개별이용</t>
    <phoneticPr fontId="2" type="noConversion"/>
  </si>
  <si>
    <t>공식대회 불가</t>
    <phoneticPr fontId="2" type="noConversion"/>
  </si>
  <si>
    <t>4,990백만원</t>
    <phoneticPr fontId="2" type="noConversion"/>
  </si>
  <si>
    <t>석관동 382번지</t>
    <phoneticPr fontId="2" type="noConversion"/>
  </si>
  <si>
    <t>성북종합레포츠타운
수영장</t>
    <phoneticPr fontId="2" type="noConversion"/>
  </si>
  <si>
    <t>3,472백만원</t>
    <phoneticPr fontId="2" type="noConversion"/>
  </si>
  <si>
    <t>4,032백만원</t>
    <phoneticPr fontId="2" type="noConversion"/>
  </si>
  <si>
    <t>서울시립 성북
청소년수련관  수영장</t>
    <phoneticPr fontId="2" type="noConversion"/>
  </si>
  <si>
    <t>위탁
(한국청소년한마음연맹)</t>
    <phoneticPr fontId="2" type="noConversion"/>
  </si>
  <si>
    <t>.</t>
    <phoneticPr fontId="2" type="noConversion"/>
  </si>
  <si>
    <t>강북구</t>
    <phoneticPr fontId="2" type="noConversion"/>
  </si>
  <si>
    <t>수유동</t>
    <phoneticPr fontId="2" type="noConversion"/>
  </si>
  <si>
    <t>삼각산문화예술회관 수영장
(구.강북구민회관 수영장)</t>
    <phoneticPr fontId="2" type="noConversion"/>
  </si>
  <si>
    <t>도시관리공단(3499-6500)</t>
    <phoneticPr fontId="2" type="noConversion"/>
  </si>
  <si>
    <t>www.gangbukcmc.seoul.kr</t>
    <phoneticPr fontId="2" type="noConversion"/>
  </si>
  <si>
    <t>44명</t>
    <phoneticPr fontId="2" type="noConversion"/>
  </si>
  <si>
    <t>회원제운영</t>
    <phoneticPr fontId="2" type="noConversion"/>
  </si>
  <si>
    <t>37,000백만원</t>
    <phoneticPr fontId="2" type="noConversion"/>
  </si>
  <si>
    <t>수영장</t>
    <phoneticPr fontId="2" type="noConversion"/>
  </si>
  <si>
    <t>성인6레인,청소년4레인,유아플</t>
    <phoneticPr fontId="2" type="noConversion"/>
  </si>
  <si>
    <t>수영장,남여탈의실 및 샤워장</t>
    <phoneticPr fontId="2" type="noConversion"/>
  </si>
  <si>
    <t>체력단련시설(헬스장)</t>
    <phoneticPr fontId="2" type="noConversion"/>
  </si>
  <si>
    <t xml:space="preserve"> 런닝머신등44종77대 </t>
    <phoneticPr fontId="2" type="noConversion"/>
  </si>
  <si>
    <t>214㎡</t>
    <phoneticPr fontId="2" type="noConversion"/>
  </si>
  <si>
    <t>헬스장,남여탈의실 샤워장</t>
    <phoneticPr fontId="2" type="noConversion"/>
  </si>
  <si>
    <t>생활체육실</t>
    <phoneticPr fontId="2" type="noConversion"/>
  </si>
  <si>
    <t>강북웰빙스포츠센터
수영장</t>
    <phoneticPr fontId="2" type="noConversion"/>
  </si>
  <si>
    <t>체육관내
(유아풀 미포함)</t>
    <phoneticPr fontId="2" type="noConversion"/>
  </si>
  <si>
    <t>수유동산20-9</t>
    <phoneticPr fontId="2" type="noConversion"/>
  </si>
  <si>
    <t>청소년수련관
수영장</t>
    <phoneticPr fontId="2" type="noConversion"/>
  </si>
  <si>
    <t>900-6650~1</t>
    <phoneticPr fontId="2" type="noConversion"/>
  </si>
  <si>
    <t>www.nanna.seoul.kr</t>
    <phoneticPr fontId="2" type="noConversion"/>
  </si>
  <si>
    <t>위탁
(대화문화아카데미)</t>
    <phoneticPr fontId="2" type="noConversion"/>
  </si>
  <si>
    <t>18명(정규직)임시직 8명</t>
    <phoneticPr fontId="2" type="noConversion"/>
  </si>
  <si>
    <t>13,188백만원</t>
    <phoneticPr fontId="2" type="noConversion"/>
  </si>
  <si>
    <t>성닌5레인,유아플</t>
    <phoneticPr fontId="2" type="noConversion"/>
  </si>
  <si>
    <t>남녀 샤워실 탈의실</t>
    <phoneticPr fontId="2" type="noConversion"/>
  </si>
  <si>
    <t>헬스장</t>
    <phoneticPr fontId="2" type="noConversion"/>
  </si>
  <si>
    <t>런닝머신등 46종 78대</t>
    <phoneticPr fontId="2" type="noConversion"/>
  </si>
  <si>
    <t>245㎡</t>
    <phoneticPr fontId="2" type="noConversion"/>
  </si>
  <si>
    <t>체육관</t>
    <phoneticPr fontId="2" type="noConversion"/>
  </si>
  <si>
    <t>717㎡</t>
    <phoneticPr fontId="2" type="noConversion"/>
  </si>
  <si>
    <t>창동시립체육센터
수영장</t>
    <phoneticPr fontId="2" type="noConversion"/>
  </si>
  <si>
    <t>도봉 실내수영장</t>
    <phoneticPr fontId="2" type="noConversion"/>
  </si>
  <si>
    <t>상가내
수영장</t>
    <phoneticPr fontId="2" type="noConversion"/>
  </si>
  <si>
    <t>태릉선수촌 실내수영장</t>
    <phoneticPr fontId="2" type="noConversion"/>
  </si>
  <si>
    <t>중계동360-18</t>
    <phoneticPr fontId="2" type="noConversion"/>
  </si>
  <si>
    <t>노원구민체육센터
수영장</t>
    <phoneticPr fontId="2" type="noConversion"/>
  </si>
  <si>
    <t>대한민국상이군경회</t>
    <phoneticPr fontId="2" type="noConversion"/>
  </si>
  <si>
    <t>노원청소년수련관
수영장</t>
    <phoneticPr fontId="2" type="noConversion"/>
  </si>
  <si>
    <t>위탁
(청소년폭력재단)</t>
    <phoneticPr fontId="2" type="noConversion"/>
  </si>
  <si>
    <t>은평구민체육센터
수영장</t>
    <phoneticPr fontId="2" type="noConversion"/>
  </si>
  <si>
    <t>은평청소년수련관
수영장</t>
    <phoneticPr fontId="2" type="noConversion"/>
  </si>
  <si>
    <t>위탁
(은평천사원)</t>
    <phoneticPr fontId="2" type="noConversion"/>
  </si>
  <si>
    <t>홍은3동 산26-155</t>
    <phoneticPr fontId="2" type="noConversion"/>
  </si>
  <si>
    <t>서대문체육회관
수영장</t>
    <phoneticPr fontId="2" type="noConversion"/>
  </si>
  <si>
    <t>YMCA(395-8231~4)</t>
    <phoneticPr fontId="2" type="noConversion"/>
  </si>
  <si>
    <t>서대문구
(도시관리공단)</t>
    <phoneticPr fontId="2" type="noConversion"/>
  </si>
  <si>
    <t>서대문청소년수련관
수영장</t>
    <phoneticPr fontId="2" type="noConversion"/>
  </si>
  <si>
    <t>위탁
(한국청소년재단)</t>
    <phoneticPr fontId="2" type="noConversion"/>
  </si>
  <si>
    <t>한강공원
망원지구 수영장</t>
    <phoneticPr fontId="2" type="noConversion"/>
  </si>
  <si>
    <t>언지터㈜</t>
    <phoneticPr fontId="2" type="noConversion"/>
  </si>
  <si>
    <t>로울러스케이트장</t>
    <phoneticPr fontId="2" type="noConversion"/>
  </si>
  <si>
    <t>마포아트센터
수영장</t>
    <phoneticPr fontId="2" type="noConversion"/>
  </si>
  <si>
    <t>위탁
(마포문화재단)</t>
    <phoneticPr fontId="2" type="noConversion"/>
  </si>
  <si>
    <t>서울시립청소년수련관
수영장</t>
    <phoneticPr fontId="2" type="noConversion"/>
  </si>
  <si>
    <t>위탁
(명지학원)</t>
    <phoneticPr fontId="2" type="noConversion"/>
  </si>
  <si>
    <t>1,113.5</t>
    <phoneticPr fontId="2" type="noConversion"/>
  </si>
  <si>
    <t>12.5</t>
    <phoneticPr fontId="2" type="noConversion"/>
  </si>
  <si>
    <t>312.5</t>
    <phoneticPr fontId="2" type="noConversion"/>
  </si>
  <si>
    <t>신정동322-10</t>
    <phoneticPr fontId="2" type="noConversion"/>
  </si>
  <si>
    <t>양천구민체육센터
수영장</t>
    <phoneticPr fontId="2" type="noConversion"/>
  </si>
  <si>
    <t>(02)2652-1792</t>
    <phoneticPr fontId="2" type="noConversion"/>
  </si>
  <si>
    <t>104m</t>
    <phoneticPr fontId="2" type="noConversion"/>
  </si>
  <si>
    <t>신월동987번지</t>
    <phoneticPr fontId="2" type="noConversion"/>
  </si>
  <si>
    <t>신월문화체육센터
수영장</t>
    <phoneticPr fontId="2" type="noConversion"/>
  </si>
  <si>
    <t>(02)2605-4093</t>
    <phoneticPr fontId="2" type="noConversion"/>
  </si>
  <si>
    <t>77m</t>
    <phoneticPr fontId="2" type="noConversion"/>
  </si>
  <si>
    <t>목동문화체육센터
수영장</t>
    <phoneticPr fontId="2" type="noConversion"/>
  </si>
  <si>
    <t>목동청소년수련관
수영장</t>
    <phoneticPr fontId="2" type="noConversion"/>
  </si>
  <si>
    <t>위탁
(대한불교 조계종)</t>
    <phoneticPr fontId="2" type="noConversion"/>
  </si>
  <si>
    <t>서부여성발전센터
수영장</t>
    <phoneticPr fontId="2" type="noConversion"/>
  </si>
  <si>
    <t>위탁
(사)대한어머니회</t>
    <phoneticPr fontId="2" type="noConversion"/>
  </si>
  <si>
    <t>서부센터 내</t>
    <phoneticPr fontId="2" type="noConversion"/>
  </si>
  <si>
    <t>등촌동 707-3</t>
    <phoneticPr fontId="2" type="noConversion"/>
  </si>
  <si>
    <t>강서구민올림픽체육센터
수영장</t>
    <phoneticPr fontId="2" type="noConversion"/>
  </si>
  <si>
    <t>www.gssi.or.kr</t>
    <phoneticPr fontId="2" type="noConversion"/>
  </si>
  <si>
    <t>공항동 문화체육센터
수영장</t>
    <phoneticPr fontId="2" type="noConversion"/>
  </si>
  <si>
    <t xml:space="preserve">강서구 </t>
    <phoneticPr fontId="2" type="noConversion"/>
  </si>
  <si>
    <t>마곡레포츠센터
수영장</t>
    <phoneticPr fontId="2" type="noConversion"/>
  </si>
  <si>
    <t>구로구민체육센터
수영장</t>
    <phoneticPr fontId="2" type="noConversion"/>
  </si>
  <si>
    <t>대한민국상이군경회(2619-6640)</t>
    <phoneticPr fontId="2" type="noConversion"/>
  </si>
  <si>
    <t>kurosportscenter.co.kr</t>
    <phoneticPr fontId="2" type="noConversion"/>
  </si>
  <si>
    <t>14*7</t>
    <phoneticPr fontId="2" type="noConversion"/>
  </si>
  <si>
    <t>궁동종합사회복지관
수영장</t>
    <phoneticPr fontId="2" type="noConversion"/>
  </si>
  <si>
    <t>위탁(대한불교조계종
사회복지재단)</t>
    <phoneticPr fontId="2" type="noConversion"/>
  </si>
  <si>
    <t>복지관내</t>
    <phoneticPr fontId="2" type="noConversion"/>
  </si>
  <si>
    <t>구로청소년수련관
수영장</t>
    <phoneticPr fontId="2" type="noConversion"/>
  </si>
  <si>
    <t>금천구 독산4동371-2</t>
    <phoneticPr fontId="2" type="noConversion"/>
  </si>
  <si>
    <t>금천구민문화체육선터
수영장</t>
    <phoneticPr fontId="2" type="noConversion"/>
  </si>
  <si>
    <t>(사)한국사회체육진흥회</t>
    <phoneticPr fontId="2" type="noConversion"/>
  </si>
  <si>
    <t>geumcheon.seoul.kr</t>
    <phoneticPr fontId="2" type="noConversion"/>
  </si>
  <si>
    <t>위탁(한국사회체육
진흥원)</t>
    <phoneticPr fontId="2" type="noConversion"/>
  </si>
  <si>
    <t>85명</t>
    <phoneticPr fontId="2" type="noConversion"/>
  </si>
  <si>
    <t>금천구청인라인롤러팀</t>
    <phoneticPr fontId="2" type="noConversion"/>
  </si>
  <si>
    <t>50m2</t>
    <phoneticPr fontId="2" type="noConversion"/>
  </si>
  <si>
    <t>의자</t>
    <phoneticPr fontId="2" type="noConversion"/>
  </si>
  <si>
    <t>금천청소년수련관
수영장</t>
    <phoneticPr fontId="2" type="noConversion"/>
  </si>
  <si>
    <t>영등포구민체육센터
수영장</t>
    <phoneticPr fontId="2" type="noConversion"/>
  </si>
  <si>
    <t>도시시설관리공단</t>
    <phoneticPr fontId="2" type="noConversion"/>
  </si>
  <si>
    <t>신길종합복지관
수영장</t>
    <phoneticPr fontId="2" type="noConversion"/>
  </si>
  <si>
    <t>위탁(대한불교조계종
사회복지재단</t>
    <phoneticPr fontId="2" type="noConversion"/>
  </si>
  <si>
    <t>문래청소년수련관
수영장</t>
    <phoneticPr fontId="2" type="noConversion"/>
  </si>
  <si>
    <t>한강공원
여의도지구 수영장</t>
    <phoneticPr fontId="2" type="noConversion"/>
  </si>
  <si>
    <t>사당동 248-6</t>
    <phoneticPr fontId="2" type="noConversion"/>
  </si>
  <si>
    <t>사당문화회관
수영장</t>
    <phoneticPr fontId="2" type="noConversion"/>
  </si>
  <si>
    <t>체력단련장</t>
    <phoneticPr fontId="2" type="noConversion"/>
  </si>
  <si>
    <t>대방동 345-1</t>
    <phoneticPr fontId="2" type="noConversion"/>
  </si>
  <si>
    <t>서울여성프라자
수영장</t>
    <phoneticPr fontId="2" type="noConversion"/>
  </si>
  <si>
    <t xml:space="preserve">서울시 </t>
    <phoneticPr fontId="2" type="noConversion"/>
  </si>
  <si>
    <t>흑석체육센터
수영장</t>
    <phoneticPr fontId="2" type="noConversion"/>
  </si>
  <si>
    <t>동작구민체육센터
수영장</t>
    <phoneticPr fontId="2" type="noConversion"/>
  </si>
  <si>
    <t>봉천7동 223-9호</t>
    <phoneticPr fontId="2" type="noConversion"/>
  </si>
  <si>
    <t>관악구민 종합체육센터
수영장</t>
    <phoneticPr fontId="2" type="noConversion"/>
  </si>
  <si>
    <t>02-889-1400</t>
    <phoneticPr fontId="2" type="noConversion"/>
  </si>
  <si>
    <t>http://www.gsc.go.kr/</t>
    <phoneticPr fontId="2" type="noConversion"/>
  </si>
  <si>
    <t>14명</t>
    <phoneticPr fontId="2" type="noConversion"/>
  </si>
  <si>
    <t>관악구민</t>
    <phoneticPr fontId="2" type="noConversion"/>
  </si>
  <si>
    <t>100㎡</t>
    <phoneticPr fontId="2" type="noConversion"/>
  </si>
  <si>
    <t>신림체육센터
수영장</t>
    <phoneticPr fontId="2" type="noConversion"/>
  </si>
  <si>
    <t>청소년회관
수영장</t>
    <phoneticPr fontId="2" type="noConversion"/>
  </si>
  <si>
    <t>위탁
(온터두레회)</t>
    <phoneticPr fontId="2" type="noConversion"/>
  </si>
  <si>
    <t>한강시민공원
잠원지구 수영장</t>
    <phoneticPr fontId="2" type="noConversion"/>
  </si>
  <si>
    <t>김연기</t>
    <phoneticPr fontId="2" type="noConversion"/>
  </si>
  <si>
    <t>신동교육문화회관
수영장</t>
    <phoneticPr fontId="2" type="noConversion"/>
  </si>
  <si>
    <t>위탁
(한국체육지도자총연합회)</t>
    <phoneticPr fontId="2" type="noConversion"/>
  </si>
  <si>
    <t>강남스포츠문화센터
수영장</t>
    <phoneticPr fontId="2" type="noConversion"/>
  </si>
  <si>
    <t>도시관리공단</t>
    <phoneticPr fontId="2" type="noConversion"/>
  </si>
  <si>
    <t>역삼 청소년수련관
수영장</t>
    <phoneticPr fontId="2" type="noConversion"/>
  </si>
  <si>
    <t xml:space="preserve">위탁
(사)파라미타청소년협회 </t>
    <phoneticPr fontId="2" type="noConversion"/>
  </si>
  <si>
    <t>수서 청소년수련관
수영장</t>
    <phoneticPr fontId="2" type="noConversion"/>
  </si>
  <si>
    <t>위탁
(한국기독교장로총회)</t>
    <phoneticPr fontId="2" type="noConversion"/>
  </si>
  <si>
    <t>올림픽 수영경기장</t>
    <phoneticPr fontId="2" type="noConversion"/>
  </si>
  <si>
    <t>국민체육진흥공단</t>
    <phoneticPr fontId="2" type="noConversion"/>
  </si>
  <si>
    <t>'07 리모델링
(106억원)</t>
    <phoneticPr fontId="2" type="noConversion"/>
  </si>
  <si>
    <t>잠실1 수영장</t>
    <phoneticPr fontId="2" type="noConversion"/>
  </si>
  <si>
    <t>서울시수영연맹</t>
    <phoneticPr fontId="2" type="noConversion"/>
  </si>
  <si>
    <t>16.5x6.5</t>
    <phoneticPr fontId="2" type="noConversion"/>
  </si>
  <si>
    <t>잠실2 수영장</t>
    <phoneticPr fontId="2" type="noConversion"/>
  </si>
  <si>
    <t>위탁
(서울시교육청 위탁)</t>
    <phoneticPr fontId="2" type="noConversion"/>
  </si>
  <si>
    <t>서울시교육청</t>
    <phoneticPr fontId="2" type="noConversion"/>
  </si>
  <si>
    <t>송파구체육문화회관
수영장</t>
    <phoneticPr fontId="2" type="noConversion"/>
  </si>
  <si>
    <t>한강시민공원
잠실지구수영장</t>
    <phoneticPr fontId="2" type="noConversion"/>
  </si>
  <si>
    <t>서울곰두리체육센터
수영장</t>
    <phoneticPr fontId="2" type="noConversion"/>
  </si>
  <si>
    <t>위탁
(재)한국장애인개발원</t>
    <phoneticPr fontId="2" type="noConversion"/>
  </si>
  <si>
    <t xml:space="preserve">25m*16m      25m*13m       15m*8m             </t>
    <phoneticPr fontId="2" type="noConversion"/>
  </si>
  <si>
    <t>한강시민공원
광나루지구 수영장</t>
    <phoneticPr fontId="2" type="noConversion"/>
  </si>
  <si>
    <t>장애인수중
재활센터</t>
    <phoneticPr fontId="2" type="noConversion"/>
  </si>
  <si>
    <t>강동청소년회관
수영장</t>
    <phoneticPr fontId="2" type="noConversion"/>
  </si>
  <si>
    <t>위탁
한국청소년연맹</t>
    <phoneticPr fontId="2" type="noConversion"/>
  </si>
  <si>
    <t>서울장애인복지관
리포츠센터 수영장</t>
    <phoneticPr fontId="2" type="noConversion"/>
  </si>
  <si>
    <t>igangdong.or.kr</t>
    <phoneticPr fontId="2" type="noConversion"/>
  </si>
  <si>
    <t>위탁(영원한도움의
성모수도회)</t>
    <phoneticPr fontId="2" type="noConversion"/>
  </si>
  <si>
    <t>30명</t>
    <phoneticPr fontId="2" type="noConversion"/>
  </si>
  <si>
    <t>시민</t>
    <phoneticPr fontId="2" type="noConversion"/>
  </si>
  <si>
    <t>체육관내 수영장
(유아풀 미포함)</t>
    <phoneticPr fontId="2" type="noConversion"/>
  </si>
  <si>
    <t>온조대왕 문화체육관
수영장</t>
    <phoneticPr fontId="2" type="noConversion"/>
  </si>
  <si>
    <t>소계</t>
    <phoneticPr fontId="2" type="noConversion"/>
  </si>
  <si>
    <t>한강공원 이촌지구
롤러스케이트장</t>
    <phoneticPr fontId="2" type="noConversion"/>
  </si>
  <si>
    <t>콘크리트</t>
    <phoneticPr fontId="2" type="noConversion"/>
  </si>
  <si>
    <t>우레탄
(콘크리트)</t>
    <phoneticPr fontId="2" type="noConversion"/>
  </si>
  <si>
    <t>서울숲
스케이트파크</t>
    <phoneticPr fontId="2" type="noConversion"/>
  </si>
  <si>
    <t>살곶이체육공원
롤러스케이트장</t>
    <phoneticPr fontId="2" type="noConversion"/>
  </si>
  <si>
    <t>특수
콘크리트</t>
    <phoneticPr fontId="2" type="noConversion"/>
  </si>
  <si>
    <t>간이</t>
    <phoneticPr fontId="2" type="noConversion"/>
  </si>
  <si>
    <t>중랑천체육공원
인라인스케이트장</t>
    <phoneticPr fontId="2" type="noConversion"/>
  </si>
  <si>
    <t>광진구</t>
    <phoneticPr fontId="2" type="noConversion"/>
  </si>
  <si>
    <t>실외</t>
    <phoneticPr fontId="2" type="noConversion"/>
  </si>
  <si>
    <t>투수콘</t>
    <phoneticPr fontId="2" type="noConversion"/>
  </si>
  <si>
    <t>'09년 확장</t>
    <phoneticPr fontId="2" type="noConversion"/>
  </si>
  <si>
    <t>양천구</t>
    <phoneticPr fontId="2" type="noConversion"/>
  </si>
  <si>
    <t>안양천 오금교
인라인스케이트장</t>
    <phoneticPr fontId="2" type="noConversion"/>
  </si>
  <si>
    <t>칼라아스콘</t>
    <phoneticPr fontId="2" type="noConversion"/>
  </si>
  <si>
    <t>안양천 목동교
인라인스케이트장</t>
    <phoneticPr fontId="2" type="noConversion"/>
  </si>
  <si>
    <t>구로구</t>
    <phoneticPr fontId="2" type="noConversion"/>
  </si>
  <si>
    <t>안양천 고척교 하부
X게임장</t>
    <phoneticPr fontId="2" type="noConversion"/>
  </si>
  <si>
    <t>수지우레탄</t>
    <phoneticPr fontId="2" type="noConversion"/>
  </si>
  <si>
    <t>수지
우레탄</t>
    <phoneticPr fontId="2" type="noConversion"/>
  </si>
  <si>
    <t>안양천 오금교 하부
인라인스케이트장</t>
    <phoneticPr fontId="2" type="noConversion"/>
  </si>
  <si>
    <t>구일역 하부
인라인스케이트장</t>
    <phoneticPr fontId="2" type="noConversion"/>
  </si>
  <si>
    <t>영등포구</t>
    <phoneticPr fontId="2" type="noConversion"/>
  </si>
  <si>
    <t>영롱이 인라인장(마당)</t>
    <phoneticPr fontId="2" type="noConversion"/>
  </si>
  <si>
    <t>칼라
아스콘</t>
    <phoneticPr fontId="2" type="noConversion"/>
  </si>
  <si>
    <t>동작구</t>
    <phoneticPr fontId="2" type="noConversion"/>
  </si>
  <si>
    <t>보라매
인라인스케이트장</t>
    <phoneticPr fontId="2" type="noConversion"/>
  </si>
  <si>
    <t>서울시</t>
    <phoneticPr fontId="2" type="noConversion"/>
  </si>
  <si>
    <t>아크릴
라텍스</t>
    <phoneticPr fontId="2" type="noConversion"/>
  </si>
  <si>
    <t>서초구</t>
    <phoneticPr fontId="2" type="noConversion"/>
  </si>
  <si>
    <t>반포종합운동장
인라인스케이트장</t>
    <phoneticPr fontId="2" type="noConversion"/>
  </si>
  <si>
    <t>송파구</t>
    <phoneticPr fontId="2" type="noConversion"/>
  </si>
  <si>
    <t>오금공원
인라인 경기장</t>
    <phoneticPr fontId="2" type="noConversion"/>
  </si>
  <si>
    <t>송파구
시설관리공단</t>
    <phoneticPr fontId="2" type="noConversion"/>
  </si>
  <si>
    <t>우레탄
(콘크리트)</t>
    <phoneticPr fontId="2" type="noConversion"/>
  </si>
  <si>
    <t>우레탄</t>
    <phoneticPr fontId="2" type="noConversion"/>
  </si>
  <si>
    <t>황학정</t>
    <phoneticPr fontId="2" type="noConversion"/>
  </si>
  <si>
    <t>대한궁도협회황학정</t>
    <phoneticPr fontId="2" type="noConversion"/>
  </si>
  <si>
    <t>종로구
(대한궁도협회황학정)</t>
    <phoneticPr fontId="2" type="noConversion"/>
  </si>
  <si>
    <t>2002~2003</t>
    <phoneticPr fontId="2" type="noConversion"/>
  </si>
  <si>
    <t>국공전수관</t>
    <phoneticPr fontId="2" type="noConversion"/>
  </si>
  <si>
    <t>석호정
(남산공원)</t>
    <phoneticPr fontId="2" type="noConversion"/>
  </si>
  <si>
    <t>대한궁도협회(사) 이한정</t>
    <phoneticPr fontId="2" type="noConversion"/>
  </si>
  <si>
    <t>중부공원녹지사업소
(국궁문화협회위탁)</t>
    <phoneticPr fontId="2" type="noConversion"/>
  </si>
  <si>
    <t>살곶이정</t>
    <phoneticPr fontId="2" type="noConversion"/>
  </si>
  <si>
    <t>성동구(2290-7395)</t>
    <phoneticPr fontId="2" type="noConversion"/>
  </si>
  <si>
    <t>수락정</t>
    <phoneticPr fontId="2" type="noConversion"/>
  </si>
  <si>
    <t>노원구궁도협회</t>
    <phoneticPr fontId="2" type="noConversion"/>
  </si>
  <si>
    <t>노원구
(노원구궁도협회)</t>
    <phoneticPr fontId="2" type="noConversion"/>
  </si>
  <si>
    <t>한강공원
난지지구 국궁장</t>
    <phoneticPr fontId="2" type="noConversion"/>
  </si>
  <si>
    <t>서울시 궁도협회</t>
    <phoneticPr fontId="2" type="noConversion"/>
  </si>
  <si>
    <t>한강사업본부
(서울시궁도협회)</t>
    <phoneticPr fontId="2" type="noConversion"/>
  </si>
  <si>
    <t>65~85</t>
    <phoneticPr fontId="2" type="noConversion"/>
  </si>
  <si>
    <t>영학정</t>
    <phoneticPr fontId="2" type="noConversion"/>
  </si>
  <si>
    <t>서울공항정</t>
    <phoneticPr fontId="2" type="noConversion"/>
  </si>
  <si>
    <t>강서구
(서울궁도협회공항정)</t>
    <phoneticPr fontId="2" type="noConversion"/>
  </si>
  <si>
    <t>관악정</t>
    <phoneticPr fontId="2" type="noConversion"/>
  </si>
  <si>
    <t>대한궁도협회(887-7971)</t>
    <phoneticPr fontId="2" type="noConversion"/>
  </si>
  <si>
    <t>관악구
(대한궁도협회)</t>
    <phoneticPr fontId="2" type="noConversion"/>
  </si>
  <si>
    <t>397백만원</t>
    <phoneticPr fontId="2" type="noConversion"/>
  </si>
  <si>
    <t>충무아트홀 스포츠센터
골프연습장</t>
    <phoneticPr fontId="2" type="noConversion"/>
  </si>
  <si>
    <t>충무아트홀
스포츠센터내</t>
    <phoneticPr fontId="2" type="noConversion"/>
  </si>
  <si>
    <t>손기정문화체육센터
골프연습장</t>
    <phoneticPr fontId="2" type="noConversion"/>
  </si>
  <si>
    <t>손기정
문화체육센터내</t>
    <phoneticPr fontId="2" type="noConversion"/>
  </si>
  <si>
    <t>중구회현체육센타
골프연습장</t>
    <phoneticPr fontId="2" type="noConversion"/>
  </si>
  <si>
    <t>생활체육관 내</t>
    <phoneticPr fontId="2" type="noConversion"/>
  </si>
  <si>
    <t xml:space="preserve">광진구 </t>
    <phoneticPr fontId="37" type="noConversion"/>
  </si>
  <si>
    <t>광진문화예술회관</t>
    <phoneticPr fontId="37" type="noConversion"/>
  </si>
  <si>
    <t>광진구</t>
    <phoneticPr fontId="37" type="noConversion"/>
  </si>
  <si>
    <t>광진구시설관리공단</t>
    <phoneticPr fontId="37" type="noConversion"/>
  </si>
  <si>
    <t>광진문화예술회관내</t>
    <phoneticPr fontId="37" type="noConversion"/>
  </si>
  <si>
    <t xml:space="preserve">광진구민체육센터 </t>
    <phoneticPr fontId="37" type="noConversion"/>
  </si>
  <si>
    <t>광진구민체육센터 내</t>
    <phoneticPr fontId="37" type="noConversion"/>
  </si>
  <si>
    <t>중랑청소년수련관
골프연습장</t>
    <phoneticPr fontId="2" type="noConversion"/>
  </si>
  <si>
    <t>위탁
((사)한국청소년연맹)</t>
    <phoneticPr fontId="2" type="noConversion"/>
  </si>
  <si>
    <t>북악 골프연습장</t>
    <phoneticPr fontId="2" type="noConversion"/>
  </si>
  <si>
    <t>성북구시설관리공단</t>
    <phoneticPr fontId="2" type="noConversion"/>
  </si>
  <si>
    <t>성북종합레포츠타운
골프연습장</t>
    <phoneticPr fontId="2" type="noConversion"/>
  </si>
  <si>
    <t>강북구 번동 산27-24</t>
    <phoneticPr fontId="2" type="noConversion"/>
  </si>
  <si>
    <t>오동골프연습장</t>
    <phoneticPr fontId="2" type="noConversion"/>
  </si>
  <si>
    <t>강북구도시관리공단(945-9465)</t>
    <phoneticPr fontId="2" type="noConversion"/>
  </si>
  <si>
    <t>강북구
도시관리공단</t>
    <phoneticPr fontId="2" type="noConversion"/>
  </si>
  <si>
    <t>7,124백만원</t>
    <phoneticPr fontId="2" type="noConversion"/>
  </si>
  <si>
    <t>은평구 진관외동 601-46</t>
    <phoneticPr fontId="2" type="noConversion"/>
  </si>
  <si>
    <t>은평구민체육센터
골프연습장</t>
    <phoneticPr fontId="2" type="noConversion"/>
  </si>
  <si>
    <t>은평구
시설관리공단</t>
    <phoneticPr fontId="2" type="noConversion"/>
  </si>
  <si>
    <t>은평
구민체육센터 내</t>
    <phoneticPr fontId="2" type="noConversion"/>
  </si>
  <si>
    <t>은평청소년수련관
골프연습장</t>
    <phoneticPr fontId="2" type="noConversion"/>
  </si>
  <si>
    <t>청소년담당관
(은평천사원)</t>
    <phoneticPr fontId="2" type="noConversion"/>
  </si>
  <si>
    <t>서대문체육회관</t>
    <phoneticPr fontId="2" type="noConversion"/>
  </si>
  <si>
    <t>서대문구민체육회관
골프연습장</t>
    <phoneticPr fontId="2" type="noConversion"/>
  </si>
  <si>
    <t>서대문구           (YMCA 위탁)</t>
    <phoneticPr fontId="2" type="noConversion"/>
  </si>
  <si>
    <t>체육회관 내</t>
    <phoneticPr fontId="2" type="noConversion"/>
  </si>
  <si>
    <t>마포아트센터
골프연습장</t>
    <phoneticPr fontId="2" type="noConversion"/>
  </si>
  <si>
    <t>마포구
(마포문화재단)</t>
    <phoneticPr fontId="2" type="noConversion"/>
  </si>
  <si>
    <t>아트센터 내</t>
    <phoneticPr fontId="2" type="noConversion"/>
  </si>
  <si>
    <t>마포주민체육시설
골프연습장</t>
    <phoneticPr fontId="37" type="noConversion"/>
  </si>
  <si>
    <t>마포구시설관리공단</t>
    <phoneticPr fontId="2" type="noConversion"/>
  </si>
  <si>
    <t>목동문화체육센터
골프연습장</t>
    <phoneticPr fontId="2" type="noConversion"/>
  </si>
  <si>
    <t>목동
문화체육센터 내</t>
    <phoneticPr fontId="2" type="noConversion"/>
  </si>
  <si>
    <t>구민올림픽체육센터
골프연습장</t>
    <phoneticPr fontId="2" type="noConversion"/>
  </si>
  <si>
    <t>강서구
시설관리공단</t>
    <phoneticPr fontId="2" type="noConversion"/>
  </si>
  <si>
    <t>체육센터 내</t>
    <phoneticPr fontId="2" type="noConversion"/>
  </si>
  <si>
    <t>영등포구민체육센터
골프연습장</t>
    <phoneticPr fontId="2" type="noConversion"/>
  </si>
  <si>
    <t>영등포구
시설관리공단</t>
    <phoneticPr fontId="2" type="noConversion"/>
  </si>
  <si>
    <t>체육센터
지하1층</t>
    <phoneticPr fontId="2" type="noConversion"/>
  </si>
  <si>
    <t>동작구민체육센터
 골프연습장</t>
    <phoneticPr fontId="2" type="noConversion"/>
  </si>
  <si>
    <t>동작구
시설관리공단</t>
    <phoneticPr fontId="2" type="noConversion"/>
  </si>
  <si>
    <t>관악구민체육센터
 골프연습장</t>
    <phoneticPr fontId="2" type="noConversion"/>
  </si>
  <si>
    <t>관악구
시설관리공단</t>
    <phoneticPr fontId="2" type="noConversion"/>
  </si>
  <si>
    <t>강남구
 수서동
718</t>
    <phoneticPr fontId="2" type="noConversion"/>
  </si>
  <si>
    <t>강남스포츠문화센터
골프연습장</t>
    <phoneticPr fontId="2" type="noConversion"/>
  </si>
  <si>
    <t>2226-4057</t>
    <phoneticPr fontId="2" type="noConversion"/>
  </si>
  <si>
    <t>www.kncity.or.kr</t>
    <phoneticPr fontId="2" type="noConversion"/>
  </si>
  <si>
    <t>민간위탁</t>
    <phoneticPr fontId="2" type="noConversion"/>
  </si>
  <si>
    <t>강남구
 청담동
35-10</t>
    <phoneticPr fontId="2" type="noConversion"/>
  </si>
  <si>
    <t>강남청담문화센터
골프연습장</t>
    <phoneticPr fontId="2" type="noConversion"/>
  </si>
  <si>
    <t>512-9323</t>
    <phoneticPr fontId="2" type="noConversion"/>
  </si>
  <si>
    <t>수서청소년수련관
골프연습장</t>
    <phoneticPr fontId="2" type="noConversion"/>
  </si>
  <si>
    <t>위탁
(사)한기장복지재단</t>
    <phoneticPr fontId="2" type="noConversion"/>
  </si>
  <si>
    <t>올림픽골프교실</t>
    <phoneticPr fontId="2" type="noConversion"/>
  </si>
  <si>
    <t>올림픽체조경기장내</t>
    <phoneticPr fontId="2" type="noConversion"/>
  </si>
  <si>
    <t>올림픽파크텔
골프교실</t>
    <phoneticPr fontId="2" type="noConversion"/>
  </si>
  <si>
    <t>올림픽파크텔 내</t>
    <phoneticPr fontId="2" type="noConversion"/>
  </si>
  <si>
    <t>송파구체육문화회관         골프연습장</t>
    <phoneticPr fontId="2" type="noConversion"/>
  </si>
  <si>
    <t>송파구
시설관리공단</t>
    <phoneticPr fontId="2" type="noConversion"/>
  </si>
  <si>
    <t>체육문화회관내</t>
    <phoneticPr fontId="2" type="noConversion"/>
  </si>
  <si>
    <t>서울곰두리체육센터
골프연습장</t>
    <phoneticPr fontId="2" type="noConversion"/>
  </si>
  <si>
    <t>위탁((재)한국
장애인개발원)</t>
    <phoneticPr fontId="2" type="noConversion"/>
  </si>
  <si>
    <t>'09 시설 변경</t>
    <phoneticPr fontId="2" type="noConversion"/>
  </si>
  <si>
    <t>해공골프연습장</t>
    <phoneticPr fontId="2" type="noConversion"/>
  </si>
  <si>
    <t>강동구
도시관리공단</t>
    <phoneticPr fontId="2" type="noConversion"/>
  </si>
  <si>
    <t>광명시</t>
    <phoneticPr fontId="2" type="noConversion"/>
  </si>
  <si>
    <t>서울 근로청소년복지관
골프연습장</t>
    <phoneticPr fontId="2" type="noConversion"/>
  </si>
  <si>
    <t>위탁
(한국청소년연맹)</t>
    <phoneticPr fontId="2" type="noConversion"/>
  </si>
  <si>
    <t>경기 광명시
소재</t>
    <phoneticPr fontId="2" type="noConversion"/>
  </si>
  <si>
    <t>안양천길336</t>
    <phoneticPr fontId="2" type="noConversion"/>
  </si>
  <si>
    <t>목동실내빙상장</t>
    <phoneticPr fontId="2" type="noConversion"/>
  </si>
  <si>
    <t>위탁
((재)한국동계
스포츠센터)</t>
    <phoneticPr fontId="2" type="noConversion"/>
  </si>
  <si>
    <t>1987-1989</t>
    <phoneticPr fontId="2" type="noConversion"/>
  </si>
  <si>
    <t>음향시설</t>
    <phoneticPr fontId="2" type="noConversion"/>
  </si>
  <si>
    <t>서울시
(한강사업본부)</t>
    <phoneticPr fontId="2" type="noConversion"/>
  </si>
  <si>
    <t>장애인론볼장</t>
    <phoneticPr fontId="2" type="noConversion"/>
  </si>
  <si>
    <t>강원</t>
    <phoneticPr fontId="2" type="noConversion"/>
  </si>
  <si>
    <t>강릉시</t>
    <phoneticPr fontId="2" type="noConversion"/>
  </si>
  <si>
    <t>양양군</t>
    <phoneticPr fontId="2" type="noConversion"/>
  </si>
  <si>
    <t>강릉시(640-5578)</t>
    <phoneticPr fontId="2" type="noConversion"/>
  </si>
  <si>
    <t>www.gangneung.gangwon.kr</t>
    <phoneticPr fontId="2" type="noConversion"/>
  </si>
  <si>
    <t>1 / 60</t>
    <phoneticPr fontId="2" type="noConversion"/>
  </si>
  <si>
    <t>사천 요트장</t>
    <phoneticPr fontId="2" type="noConversion"/>
  </si>
  <si>
    <t>15마일</t>
    <phoneticPr fontId="2" type="noConversion"/>
  </si>
  <si>
    <t>수산항 요트장</t>
    <phoneticPr fontId="2" type="noConversion"/>
  </si>
  <si>
    <t>충북</t>
    <phoneticPr fontId="2" type="noConversion"/>
  </si>
  <si>
    <t>소  계</t>
    <phoneticPr fontId="2" type="noConversion"/>
  </si>
  <si>
    <t>우레탄</t>
    <phoneticPr fontId="2" type="noConversion"/>
  </si>
  <si>
    <t>천연잔디</t>
    <phoneticPr fontId="2" type="noConversion"/>
  </si>
  <si>
    <t>의자식</t>
    <phoneticPr fontId="2" type="noConversion"/>
  </si>
  <si>
    <t>인조잔디</t>
    <phoneticPr fontId="2" type="noConversion"/>
  </si>
  <si>
    <t>계단식</t>
    <phoneticPr fontId="2" type="noConversion"/>
  </si>
  <si>
    <t>-</t>
    <phoneticPr fontId="2" type="noConversion"/>
  </si>
  <si>
    <t>인조잔디</t>
    <phoneticPr fontId="2" type="noConversion"/>
  </si>
  <si>
    <t>계단식</t>
    <phoneticPr fontId="2" type="noConversion"/>
  </si>
  <si>
    <t>천연잔디</t>
    <phoneticPr fontId="2" type="noConversion"/>
  </si>
  <si>
    <t>의자식</t>
    <phoneticPr fontId="2" type="noConversion"/>
  </si>
  <si>
    <t>토사</t>
    <phoneticPr fontId="2" type="noConversion"/>
  </si>
  <si>
    <t xml:space="preserve"> </t>
    <phoneticPr fontId="2" type="noConversion"/>
  </si>
  <si>
    <t>시설관리공단</t>
    <phoneticPr fontId="2" type="noConversion"/>
  </si>
  <si>
    <t>충남</t>
    <phoneticPr fontId="2" type="noConversion"/>
  </si>
  <si>
    <t>우레탄</t>
    <phoneticPr fontId="2" type="noConversion"/>
  </si>
  <si>
    <t>체육시설관리사무소</t>
    <phoneticPr fontId="2" type="noConversion"/>
  </si>
  <si>
    <t>lux</t>
    <phoneticPr fontId="2" type="noConversion"/>
  </si>
  <si>
    <t>테니스장</t>
    <phoneticPr fontId="2" type="noConversion"/>
  </si>
  <si>
    <t>시설관리사업소</t>
    <phoneticPr fontId="2" type="noConversion"/>
  </si>
  <si>
    <t>테니스장</t>
    <phoneticPr fontId="2" type="noConversion"/>
  </si>
  <si>
    <t>인조잔디</t>
    <phoneticPr fontId="2" type="noConversion"/>
  </si>
  <si>
    <t>덕진동 1가 1220</t>
    <phoneticPr fontId="2" type="noConversion"/>
  </si>
  <si>
    <t>전주시사회체육과</t>
    <phoneticPr fontId="2" type="noConversion"/>
  </si>
  <si>
    <t>19명</t>
    <phoneticPr fontId="2" type="noConversion"/>
  </si>
  <si>
    <t>공공시설관리사업소</t>
    <phoneticPr fontId="2" type="noConversion"/>
  </si>
  <si>
    <t>배드민턴</t>
    <phoneticPr fontId="2" type="noConversion"/>
  </si>
  <si>
    <t>게이트볼장</t>
    <phoneticPr fontId="2" type="noConversion"/>
  </si>
  <si>
    <t>전북</t>
    <phoneticPr fontId="2" type="noConversion"/>
  </si>
  <si>
    <t>전주시</t>
    <phoneticPr fontId="2" type="noConversion"/>
  </si>
  <si>
    <t>5명</t>
    <phoneticPr fontId="2" type="noConversion"/>
  </si>
  <si>
    <t>전주종합경기장
주경기장</t>
    <phoneticPr fontId="2" type="noConversion"/>
  </si>
  <si>
    <t>www.jeonju.go.kr</t>
    <phoneticPr fontId="2" type="noConversion"/>
  </si>
  <si>
    <t>1500 lx</t>
    <phoneticPr fontId="2" type="noConversion"/>
  </si>
  <si>
    <t>월드컵경기장
(보조구장)</t>
    <phoneticPr fontId="2" type="noConversion"/>
  </si>
  <si>
    <t>군산시</t>
    <phoneticPr fontId="2" type="noConversion"/>
  </si>
  <si>
    <t>사정동 164-1</t>
    <phoneticPr fontId="2" type="noConversion"/>
  </si>
  <si>
    <t>월명종합경기장
주경기장</t>
    <phoneticPr fontId="2" type="noConversion"/>
  </si>
  <si>
    <t>체육시설관리과(452-2924)</t>
    <phoneticPr fontId="2" type="noConversion"/>
  </si>
  <si>
    <t>www.gunsan.go.kr</t>
    <phoneticPr fontId="2" type="noConversion"/>
  </si>
  <si>
    <t>32명</t>
    <phoneticPr fontId="2" type="noConversion"/>
  </si>
  <si>
    <t>진포마라톤,월명마라톤</t>
    <phoneticPr fontId="2" type="noConversion"/>
  </si>
  <si>
    <t>익산시</t>
    <phoneticPr fontId="2" type="noConversion"/>
  </si>
  <si>
    <t>팔봉동 435번지</t>
    <phoneticPr fontId="2" type="noConversion"/>
  </si>
  <si>
    <t>익산종합경기장
주경기장</t>
    <phoneticPr fontId="2" type="noConversion"/>
  </si>
  <si>
    <t>문화체육시설관리사업소(840-3559)</t>
    <phoneticPr fontId="2" type="noConversion"/>
  </si>
  <si>
    <t>20명</t>
    <phoneticPr fontId="2" type="noConversion"/>
  </si>
  <si>
    <t>1.2m</t>
    <phoneticPr fontId="2" type="noConversion"/>
  </si>
  <si>
    <t>3,840㎡</t>
    <phoneticPr fontId="2" type="noConversion"/>
  </si>
  <si>
    <t>스텐드. 의자식</t>
    <phoneticPr fontId="2" type="noConversion"/>
  </si>
  <si>
    <t>382백만</t>
    <phoneticPr fontId="2" type="noConversion"/>
  </si>
  <si>
    <t>통합</t>
    <phoneticPr fontId="2" type="noConversion"/>
  </si>
  <si>
    <t>익산종합경기장
보조경기장</t>
    <phoneticPr fontId="2" type="noConversion"/>
  </si>
  <si>
    <t>정읍시</t>
    <phoneticPr fontId="2" type="noConversion"/>
  </si>
  <si>
    <t>상평동 274번지</t>
    <phoneticPr fontId="2" type="noConversion"/>
  </si>
  <si>
    <t>정읍시 공설운동장</t>
    <phoneticPr fontId="2" type="noConversion"/>
  </si>
  <si>
    <t>시설관리사업소(530-7413)</t>
    <phoneticPr fontId="2" type="noConversion"/>
  </si>
  <si>
    <t>www.jeongeup.go.kr</t>
    <phoneticPr fontId="2" type="noConversion"/>
  </si>
  <si>
    <t>17명</t>
    <phoneticPr fontId="2" type="noConversion"/>
  </si>
  <si>
    <t>정읍시축구연합회등</t>
    <phoneticPr fontId="2" type="noConversion"/>
  </si>
  <si>
    <t>1,265백만원</t>
    <phoneticPr fontId="2" type="noConversion"/>
  </si>
  <si>
    <t>5억</t>
    <phoneticPr fontId="2" type="noConversion"/>
  </si>
  <si>
    <t>704백만원</t>
    <phoneticPr fontId="2" type="noConversion"/>
  </si>
  <si>
    <t>200 lx</t>
    <phoneticPr fontId="2" type="noConversion"/>
  </si>
  <si>
    <t xml:space="preserve"> 관리실1</t>
    <phoneticPr fontId="2" type="noConversion"/>
  </si>
  <si>
    <t>위탁</t>
    <phoneticPr fontId="2" type="noConversion"/>
  </si>
  <si>
    <t>남원시</t>
    <phoneticPr fontId="2" type="noConversion"/>
  </si>
  <si>
    <t>월락동 43-7번지</t>
    <phoneticPr fontId="2" type="noConversion"/>
  </si>
  <si>
    <t>남원시 공설운동장</t>
    <phoneticPr fontId="2" type="noConversion"/>
  </si>
  <si>
    <t xml:space="preserve">남원시  </t>
    <phoneticPr fontId="2" type="noConversion"/>
  </si>
  <si>
    <t>공공시설사업소(620-6542)</t>
    <phoneticPr fontId="2" type="noConversion"/>
  </si>
  <si>
    <t>51명</t>
    <phoneticPr fontId="2" type="noConversion"/>
  </si>
  <si>
    <t>남원시 직장축구팀</t>
    <phoneticPr fontId="2" type="noConversion"/>
  </si>
  <si>
    <t>토재 스텐드</t>
    <phoneticPr fontId="2" type="noConversion"/>
  </si>
  <si>
    <t>김제시</t>
    <phoneticPr fontId="2" type="noConversion"/>
  </si>
  <si>
    <t>검산동 산62-1</t>
    <phoneticPr fontId="2" type="noConversion"/>
  </si>
  <si>
    <t>김제시민운동장</t>
    <phoneticPr fontId="2" type="noConversion"/>
  </si>
  <si>
    <t>문화체육시설관리사업소(540-3533)</t>
    <phoneticPr fontId="2" type="noConversion"/>
  </si>
  <si>
    <t>www.egimje.net</t>
    <phoneticPr fontId="2" type="noConversion"/>
  </si>
  <si>
    <t>26명</t>
    <phoneticPr fontId="2" type="noConversion"/>
  </si>
  <si>
    <t>농구장</t>
    <phoneticPr fontId="2" type="noConversion"/>
  </si>
  <si>
    <t>콘크리트바닥</t>
    <phoneticPr fontId="2" type="noConversion"/>
  </si>
  <si>
    <t>배구장</t>
    <phoneticPr fontId="2" type="noConversion"/>
  </si>
  <si>
    <t>진안군</t>
    <phoneticPr fontId="2" type="noConversion"/>
  </si>
  <si>
    <t>군하리 16-3</t>
    <phoneticPr fontId="2" type="noConversion"/>
  </si>
  <si>
    <t>진안공설운동장</t>
    <phoneticPr fontId="2" type="noConversion"/>
  </si>
  <si>
    <t>체육청소년담당(430-2254)</t>
    <phoneticPr fontId="2" type="noConversion"/>
  </si>
  <si>
    <t>1명</t>
    <phoneticPr fontId="2" type="noConversion"/>
  </si>
  <si>
    <t>크레이, 60석,조명탑4</t>
    <phoneticPr fontId="2" type="noConversion"/>
  </si>
  <si>
    <t>진안군청테니스협회</t>
    <phoneticPr fontId="2" type="noConversion"/>
  </si>
  <si>
    <t>휴게시설 1</t>
    <phoneticPr fontId="2" type="noConversion"/>
  </si>
  <si>
    <t>진안게이트볼 협회</t>
    <phoneticPr fontId="2" type="noConversion"/>
  </si>
  <si>
    <t>배트민턴장</t>
    <phoneticPr fontId="2" type="noConversion"/>
  </si>
  <si>
    <t>장수군</t>
    <phoneticPr fontId="2" type="noConversion"/>
  </si>
  <si>
    <t>장수읍 장수리 416</t>
    <phoneticPr fontId="2" type="noConversion"/>
  </si>
  <si>
    <t>장수공설운동장</t>
    <phoneticPr fontId="2" type="noConversion"/>
  </si>
  <si>
    <t>체육시설담당(350-2316)</t>
    <phoneticPr fontId="2" type="noConversion"/>
  </si>
  <si>
    <t>3명</t>
    <phoneticPr fontId="2" type="noConversion"/>
  </si>
  <si>
    <t>의자(본부),계단식</t>
    <phoneticPr fontId="2" type="noConversion"/>
  </si>
  <si>
    <t>장수잔디구장</t>
    <phoneticPr fontId="2" type="noConversion"/>
  </si>
  <si>
    <t>임실군</t>
    <phoneticPr fontId="2" type="noConversion"/>
  </si>
  <si>
    <t>임실군공설운동장</t>
    <phoneticPr fontId="2" type="noConversion"/>
  </si>
  <si>
    <t>순창군</t>
    <phoneticPr fontId="2" type="noConversion"/>
  </si>
  <si>
    <t>순창공설운동장</t>
    <phoneticPr fontId="2" type="noConversion"/>
  </si>
  <si>
    <t>고창군</t>
    <phoneticPr fontId="2" type="noConversion"/>
  </si>
  <si>
    <t>월암리 349</t>
    <phoneticPr fontId="2" type="noConversion"/>
  </si>
  <si>
    <t>고창공설운동장</t>
    <phoneticPr fontId="2" type="noConversion"/>
  </si>
  <si>
    <t>고창군시설관리사업소(560-2702)</t>
    <phoneticPr fontId="2" type="noConversion"/>
  </si>
  <si>
    <t>www.gochang.jeonbuk/</t>
    <phoneticPr fontId="2" type="noConversion"/>
  </si>
  <si>
    <t>체육청소년사업소</t>
    <phoneticPr fontId="2" type="noConversion"/>
  </si>
  <si>
    <t>60명</t>
    <phoneticPr fontId="2" type="noConversion"/>
  </si>
  <si>
    <t>1000 lx</t>
    <phoneticPr fontId="2" type="noConversion"/>
  </si>
  <si>
    <t>테니스장 별도기재</t>
    <phoneticPr fontId="2" type="noConversion"/>
  </si>
  <si>
    <t>국궁장 별도기재</t>
    <phoneticPr fontId="2" type="noConversion"/>
  </si>
  <si>
    <t>부안군</t>
    <phoneticPr fontId="2" type="noConversion"/>
  </si>
  <si>
    <t>부안스포츠파크</t>
    <phoneticPr fontId="2" type="noConversion"/>
  </si>
  <si>
    <t>문화체육시설사업소</t>
    <phoneticPr fontId="2" type="noConversion"/>
  </si>
  <si>
    <t>천연강화고무</t>
    <phoneticPr fontId="2" type="noConversion"/>
  </si>
  <si>
    <t>게이트볼장</t>
    <phoneticPr fontId="2" type="noConversion"/>
  </si>
  <si>
    <t>전남</t>
    <phoneticPr fontId="2" type="noConversion"/>
  </si>
  <si>
    <t>목포시</t>
    <phoneticPr fontId="2" type="noConversion"/>
  </si>
  <si>
    <t>용당동 1069</t>
    <phoneticPr fontId="2" type="noConversion"/>
  </si>
  <si>
    <t>유달경기장</t>
    <phoneticPr fontId="2" type="noConversion"/>
  </si>
  <si>
    <t>목포시 문화체육시설관리사업소
(061-270-8369)</t>
    <phoneticPr fontId="2" type="noConversion"/>
  </si>
  <si>
    <t>www.mokpo.go.kr:2002/sports/index.html</t>
    <phoneticPr fontId="2" type="noConversion"/>
  </si>
  <si>
    <t>체육시설관리과</t>
    <phoneticPr fontId="2" type="noConversion"/>
  </si>
  <si>
    <t>전남,목포육상연맹</t>
    <phoneticPr fontId="2" type="noConversion"/>
  </si>
  <si>
    <t>성금</t>
    <phoneticPr fontId="2" type="noConversion"/>
  </si>
  <si>
    <t>검도체육관</t>
    <phoneticPr fontId="2" type="noConversion"/>
  </si>
  <si>
    <t>조립식경량철골조 1동</t>
    <phoneticPr fontId="2" type="noConversion"/>
  </si>
  <si>
    <t>민간위탁</t>
    <phoneticPr fontId="2" type="noConversion"/>
  </si>
  <si>
    <t>여수시</t>
    <phoneticPr fontId="2" type="noConversion"/>
  </si>
  <si>
    <t>오림동123번지</t>
    <phoneticPr fontId="2" type="noConversion"/>
  </si>
  <si>
    <t>진남경기장</t>
    <phoneticPr fontId="2" type="noConversion"/>
  </si>
  <si>
    <t>여수시</t>
    <phoneticPr fontId="2" type="noConversion"/>
  </si>
  <si>
    <t>여수시체육시설관리과</t>
    <phoneticPr fontId="2" type="noConversion"/>
  </si>
  <si>
    <t>시전동109번지</t>
    <phoneticPr fontId="2" type="noConversion"/>
  </si>
  <si>
    <t>망마경기장</t>
    <phoneticPr fontId="2" type="noConversion"/>
  </si>
  <si>
    <t>육상경기
준비 운동장</t>
    <phoneticPr fontId="2" type="noConversion"/>
  </si>
  <si>
    <t>순천시</t>
    <phoneticPr fontId="2" type="noConversion"/>
  </si>
  <si>
    <t>연향동 771</t>
    <phoneticPr fontId="2" type="noConversion"/>
  </si>
  <si>
    <t>팔마종합운동장</t>
    <phoneticPr fontId="2" type="noConversion"/>
  </si>
  <si>
    <t>순천시체육시설관리사무소</t>
    <phoneticPr fontId="2" type="noConversion"/>
  </si>
  <si>
    <t>순천육상팀</t>
    <phoneticPr fontId="2" type="noConversion"/>
  </si>
  <si>
    <t>나주시</t>
    <phoneticPr fontId="2" type="noConversion"/>
  </si>
  <si>
    <t xml:space="preserve">나주시 종합운동장 </t>
    <phoneticPr fontId="2" type="noConversion"/>
  </si>
  <si>
    <t>광양시</t>
    <phoneticPr fontId="2" type="noConversion"/>
  </si>
  <si>
    <t>광양읍 구산리 299</t>
    <phoneticPr fontId="2" type="noConversion"/>
  </si>
  <si>
    <t>광양시 공설운동장</t>
    <phoneticPr fontId="2" type="noConversion"/>
  </si>
  <si>
    <t>광양시 문체사업소</t>
    <phoneticPr fontId="2" type="noConversion"/>
  </si>
  <si>
    <t>담양군</t>
    <phoneticPr fontId="2" type="noConversion"/>
  </si>
  <si>
    <t>담양읍객사리2-1</t>
    <phoneticPr fontId="2" type="noConversion"/>
  </si>
  <si>
    <t>추성경기장</t>
    <phoneticPr fontId="2" type="noConversion"/>
  </si>
  <si>
    <t>담양군 383-5764</t>
    <phoneticPr fontId="2" type="noConversion"/>
  </si>
  <si>
    <t>담양군민</t>
    <phoneticPr fontId="2" type="noConversion"/>
  </si>
  <si>
    <t>조명3</t>
    <phoneticPr fontId="2" type="noConversion"/>
  </si>
  <si>
    <t>담양군테니스협회</t>
    <phoneticPr fontId="2" type="noConversion"/>
  </si>
  <si>
    <t>구례군</t>
    <phoneticPr fontId="2" type="noConversion"/>
  </si>
  <si>
    <t>구례공설운동장</t>
    <phoneticPr fontId="2" type="noConversion"/>
  </si>
  <si>
    <t>고흥군</t>
    <phoneticPr fontId="2" type="noConversion"/>
  </si>
  <si>
    <t>고흥읍 호형리 991번지</t>
    <phoneticPr fontId="2" type="noConversion"/>
  </si>
  <si>
    <t>고흥공설운동장</t>
    <phoneticPr fontId="2" type="noConversion"/>
  </si>
  <si>
    <t>고흥군 종합문회회관(830-5517)</t>
    <phoneticPr fontId="2" type="noConversion"/>
  </si>
  <si>
    <t>종합문화회관</t>
    <phoneticPr fontId="2" type="noConversion"/>
  </si>
  <si>
    <t>군민, 전지훈련팀 등</t>
    <phoneticPr fontId="2" type="noConversion"/>
  </si>
  <si>
    <t>보성군</t>
    <phoneticPr fontId="2" type="noConversion"/>
  </si>
  <si>
    <t>보성읍 보성리 338</t>
    <phoneticPr fontId="2" type="noConversion"/>
  </si>
  <si>
    <t>보성공설운동장</t>
    <phoneticPr fontId="2" type="noConversion"/>
  </si>
  <si>
    <t>주민자치과</t>
    <phoneticPr fontId="2" type="noConversion"/>
  </si>
  <si>
    <t>체육동호인</t>
    <phoneticPr fontId="2" type="noConversion"/>
  </si>
  <si>
    <t>벌교생태공원
운동장</t>
    <phoneticPr fontId="2" type="noConversion"/>
  </si>
  <si>
    <t>화순군</t>
    <phoneticPr fontId="2" type="noConversion"/>
  </si>
  <si>
    <t>화순읍 대리 501-6</t>
    <phoneticPr fontId="2" type="noConversion"/>
  </si>
  <si>
    <t>화순공설운동장</t>
    <phoneticPr fontId="2" type="noConversion"/>
  </si>
  <si>
    <t>화순군청 문화관광과</t>
    <phoneticPr fontId="2" type="noConversion"/>
  </si>
  <si>
    <t>화순군 체육회</t>
    <phoneticPr fontId="2" type="noConversion"/>
  </si>
  <si>
    <t>토성잔디</t>
    <phoneticPr fontId="2" type="noConversion"/>
  </si>
  <si>
    <t>크레이, 조명탑2,관리실</t>
    <phoneticPr fontId="2" type="noConversion"/>
  </si>
  <si>
    <t>화순군 테니스협회</t>
    <phoneticPr fontId="2" type="noConversion"/>
  </si>
  <si>
    <t>장흥군</t>
    <phoneticPr fontId="2" type="noConversion"/>
  </si>
  <si>
    <t xml:space="preserve"> 장흥읍충열리63-3번지</t>
    <phoneticPr fontId="2" type="noConversion"/>
  </si>
  <si>
    <t>장흥군 공설운동장</t>
    <phoneticPr fontId="2" type="noConversion"/>
  </si>
  <si>
    <t>체육시설물 관리사무실</t>
    <phoneticPr fontId="2" type="noConversion"/>
  </si>
  <si>
    <t>강진군</t>
    <phoneticPr fontId="2" type="noConversion"/>
  </si>
  <si>
    <t>교촌리210</t>
    <phoneticPr fontId="2" type="noConversion"/>
  </si>
  <si>
    <t>강진종합운동장</t>
    <phoneticPr fontId="2" type="noConversion"/>
  </si>
  <si>
    <t>체육시설관리사업소</t>
    <phoneticPr fontId="2" type="noConversion"/>
  </si>
  <si>
    <t>조명탑,관리실,관중석</t>
    <phoneticPr fontId="2" type="noConversion"/>
  </si>
  <si>
    <t>강진군테니스협회</t>
    <phoneticPr fontId="2" type="noConversion"/>
  </si>
  <si>
    <t>해남군</t>
    <phoneticPr fontId="2" type="noConversion"/>
  </si>
  <si>
    <t>영암군</t>
    <phoneticPr fontId="2" type="noConversion"/>
  </si>
  <si>
    <t>영암군 영암읍 역리126</t>
    <phoneticPr fontId="2" type="noConversion"/>
  </si>
  <si>
    <t>영암공설운동장</t>
    <phoneticPr fontId="2" type="noConversion"/>
  </si>
  <si>
    <t>체육관리사무소</t>
    <phoneticPr fontId="2" type="noConversion"/>
  </si>
  <si>
    <t>토성식</t>
    <phoneticPr fontId="2" type="noConversion"/>
  </si>
  <si>
    <t>1988
(2007)</t>
    <phoneticPr fontId="2" type="noConversion"/>
  </si>
  <si>
    <t>990
(2,168)</t>
    <phoneticPr fontId="2" type="noConversion"/>
  </si>
  <si>
    <t>무안군</t>
    <phoneticPr fontId="2" type="noConversion"/>
  </si>
  <si>
    <t>무안스포츠파크
운동장</t>
    <phoneticPr fontId="2" type="noConversion"/>
  </si>
  <si>
    <t>함평군</t>
    <phoneticPr fontId="2" type="noConversion"/>
  </si>
  <si>
    <t>대동면 향교리 147</t>
    <phoneticPr fontId="2" type="noConversion"/>
  </si>
  <si>
    <t>함평군 공설운동장</t>
    <phoneticPr fontId="2" type="noConversion"/>
  </si>
  <si>
    <t>문화관광과(320-3396)</t>
    <phoneticPr fontId="2" type="noConversion"/>
  </si>
  <si>
    <t>함평군민</t>
    <phoneticPr fontId="2" type="noConversion"/>
  </si>
  <si>
    <t>아스콘</t>
    <phoneticPr fontId="2" type="noConversion"/>
  </si>
  <si>
    <t>영광군</t>
    <phoneticPr fontId="2" type="noConversion"/>
  </si>
  <si>
    <t>영광읍 단주리 233</t>
    <phoneticPr fontId="2" type="noConversion"/>
  </si>
  <si>
    <t>영광군 종합운동장</t>
    <phoneticPr fontId="2" type="noConversion"/>
  </si>
  <si>
    <t>영광군청 문화관광과</t>
    <phoneticPr fontId="2" type="noConversion"/>
  </si>
  <si>
    <t>군민</t>
    <phoneticPr fontId="2" type="noConversion"/>
  </si>
  <si>
    <t xml:space="preserve">몬도 </t>
    <phoneticPr fontId="2" type="noConversion"/>
  </si>
  <si>
    <t>영광군 종합운동장
보조구장</t>
    <phoneticPr fontId="2" type="noConversion"/>
  </si>
  <si>
    <t>장성군</t>
    <phoneticPr fontId="2" type="noConversion"/>
  </si>
  <si>
    <t>기산리 384-1</t>
    <phoneticPr fontId="2" type="noConversion"/>
  </si>
  <si>
    <t>장성군 공설운동장</t>
    <phoneticPr fontId="2" type="noConversion"/>
  </si>
  <si>
    <t>장성군청문화관광과</t>
    <phoneticPr fontId="2" type="noConversion"/>
  </si>
  <si>
    <t>어린이유소년축구팀</t>
    <phoneticPr fontId="2" type="noConversion"/>
  </si>
  <si>
    <t>완도군</t>
    <phoneticPr fontId="2" type="noConversion"/>
  </si>
  <si>
    <t>가용50-31번지</t>
    <phoneticPr fontId="2" type="noConversion"/>
  </si>
  <si>
    <t>완도군 종합운동장</t>
    <phoneticPr fontId="2" type="noConversion"/>
  </si>
  <si>
    <t>재무과시설관리계</t>
    <phoneticPr fontId="2" type="noConversion"/>
  </si>
  <si>
    <t>완도군민</t>
    <phoneticPr fontId="2" type="noConversion"/>
  </si>
  <si>
    <t>진도군</t>
    <phoneticPr fontId="2" type="noConversion"/>
  </si>
  <si>
    <t>진도군 공설운동장</t>
    <phoneticPr fontId="2" type="noConversion"/>
  </si>
  <si>
    <t>문화체육센터</t>
    <phoneticPr fontId="2" type="noConversion"/>
  </si>
  <si>
    <t>소  계</t>
    <phoneticPr fontId="2" type="noConversion"/>
  </si>
  <si>
    <t>게이트볼장</t>
    <phoneticPr fontId="2" type="noConversion"/>
  </si>
  <si>
    <t>의자식</t>
    <phoneticPr fontId="2" type="noConversion"/>
  </si>
  <si>
    <t>철근콘크리트</t>
    <phoneticPr fontId="2" type="noConversion"/>
  </si>
  <si>
    <t>군민</t>
    <phoneticPr fontId="2" type="noConversion"/>
  </si>
  <si>
    <t>우레탄</t>
    <phoneticPr fontId="2" type="noConversion"/>
  </si>
  <si>
    <t>소계</t>
    <phoneticPr fontId="2" type="noConversion"/>
  </si>
  <si>
    <t>경북</t>
    <phoneticPr fontId="2" type="noConversion"/>
  </si>
  <si>
    <t>천연잔디</t>
    <phoneticPr fontId="2" type="noConversion"/>
  </si>
  <si>
    <t>인조잔디</t>
    <phoneticPr fontId="2" type="noConversion"/>
  </si>
  <si>
    <t>체육시설사업소</t>
    <phoneticPr fontId="2" type="noConversion"/>
  </si>
  <si>
    <t>경남</t>
    <phoneticPr fontId="2" type="noConversion"/>
  </si>
  <si>
    <t>창원시</t>
    <phoneticPr fontId="2" type="noConversion"/>
  </si>
  <si>
    <t>남해군</t>
    <phoneticPr fontId="2" type="noConversion"/>
  </si>
  <si>
    <t>통영시</t>
    <phoneticPr fontId="2" type="noConversion"/>
  </si>
  <si>
    <t>시민</t>
    <phoneticPr fontId="2" type="noConversion"/>
  </si>
  <si>
    <t>마산 해양레포츠스쿨</t>
    <phoneticPr fontId="37" type="noConversion"/>
  </si>
  <si>
    <t>창원시</t>
    <phoneticPr fontId="37" type="noConversion"/>
  </si>
  <si>
    <t>시설관리공단</t>
    <phoneticPr fontId="37" type="noConversion"/>
  </si>
  <si>
    <t>진해 해양레포츠스쿨</t>
    <phoneticPr fontId="37" type="noConversion"/>
  </si>
  <si>
    <t>통영 해양스포츠센터
요트장</t>
    <phoneticPr fontId="2" type="noConversion"/>
  </si>
  <si>
    <t>위탁
(통영관광개발공사)</t>
    <phoneticPr fontId="2" type="noConversion"/>
  </si>
  <si>
    <t>반경1.2㎞</t>
    <phoneticPr fontId="2" type="noConversion"/>
  </si>
  <si>
    <t>거제시</t>
    <phoneticPr fontId="2" type="noConversion"/>
  </si>
  <si>
    <t>거제시 요트장</t>
    <phoneticPr fontId="2" type="noConversion"/>
  </si>
  <si>
    <t>거제시윈드셔핑협회</t>
    <phoneticPr fontId="2" type="noConversion"/>
  </si>
  <si>
    <t>위탁
(윈드써핑협회)</t>
    <phoneticPr fontId="2" type="noConversion"/>
  </si>
  <si>
    <t>고성군</t>
    <phoneticPr fontId="2" type="noConversion"/>
  </si>
  <si>
    <t>당항포 요트앤스쿨</t>
    <phoneticPr fontId="2" type="noConversion"/>
  </si>
  <si>
    <t>남해군 요트학교</t>
    <phoneticPr fontId="2" type="noConversion"/>
  </si>
  <si>
    <t>위탁
((주)더위네이브)</t>
    <phoneticPr fontId="2" type="noConversion"/>
  </si>
  <si>
    <t>제주</t>
    <phoneticPr fontId="2" type="noConversion"/>
  </si>
  <si>
    <t>제주시</t>
    <phoneticPr fontId="2" type="noConversion"/>
  </si>
  <si>
    <t>오라1동 1163-4</t>
    <phoneticPr fontId="2" type="noConversion"/>
  </si>
  <si>
    <t>제주종합경기장
주경기장</t>
    <phoneticPr fontId="2" type="noConversion"/>
  </si>
  <si>
    <t>제주특별
자 치 도</t>
    <phoneticPr fontId="2" type="noConversion"/>
  </si>
  <si>
    <t>종합경기장관리사무소(750-7683)</t>
    <phoneticPr fontId="2" type="noConversion"/>
  </si>
  <si>
    <t>jejusi.go.kr</t>
    <phoneticPr fontId="2" type="noConversion"/>
  </si>
  <si>
    <t>제주시(스포츠지원과)</t>
    <phoneticPr fontId="2" type="noConversion"/>
  </si>
  <si>
    <t>3명</t>
    <phoneticPr fontId="2" type="noConversion"/>
  </si>
  <si>
    <t>제주도육상경기연맹외</t>
    <phoneticPr fontId="2" type="noConversion"/>
  </si>
  <si>
    <t>1.25m</t>
    <phoneticPr fontId="2" type="noConversion"/>
  </si>
  <si>
    <t>10,870㎡</t>
    <phoneticPr fontId="2" type="noConversion"/>
  </si>
  <si>
    <t>의자</t>
    <phoneticPr fontId="2" type="noConversion"/>
  </si>
  <si>
    <t>철근콘크리트조(일부 철골조)</t>
    <phoneticPr fontId="2" type="noConversion"/>
  </si>
  <si>
    <t>16백만원</t>
    <phoneticPr fontId="2" type="noConversion"/>
  </si>
  <si>
    <t>2,519백만원</t>
    <phoneticPr fontId="2" type="noConversion"/>
  </si>
  <si>
    <t>1994. 5. 20</t>
    <phoneticPr fontId="2" type="noConversion"/>
  </si>
  <si>
    <t>1개</t>
    <phoneticPr fontId="2" type="noConversion"/>
  </si>
  <si>
    <t>1,870백만원</t>
    <phoneticPr fontId="2" type="noConversion"/>
  </si>
  <si>
    <t>투포환, 창던지기, 높이뛰기</t>
    <phoneticPr fontId="2" type="noConversion"/>
  </si>
  <si>
    <t>각 1면</t>
    <phoneticPr fontId="2" type="noConversion"/>
  </si>
  <si>
    <t>주경기장과 병행 관리</t>
    <phoneticPr fontId="2" type="noConversion"/>
  </si>
  <si>
    <t>넓이뛰기</t>
    <phoneticPr fontId="2" type="noConversion"/>
  </si>
  <si>
    <t>2면</t>
    <phoneticPr fontId="2" type="noConversion"/>
  </si>
  <si>
    <t>육상보조 트랙</t>
    <phoneticPr fontId="2" type="noConversion"/>
  </si>
  <si>
    <t>8레인</t>
    <phoneticPr fontId="2" type="noConversion"/>
  </si>
  <si>
    <t>애향운동장</t>
    <phoneticPr fontId="2" type="noConversion"/>
  </si>
  <si>
    <t>종합경기장관리사무소</t>
    <phoneticPr fontId="2" type="noConversion"/>
  </si>
  <si>
    <t>2명</t>
    <phoneticPr fontId="2" type="noConversion"/>
  </si>
  <si>
    <t>축구협회, 생활체육축구연합회, 일반</t>
    <phoneticPr fontId="2" type="noConversion"/>
  </si>
  <si>
    <t>콘크리트(7계단)</t>
    <phoneticPr fontId="2" type="noConversion"/>
  </si>
  <si>
    <t>철근콘크리트조</t>
    <phoneticPr fontId="2" type="noConversion"/>
  </si>
  <si>
    <t>390백만원</t>
    <phoneticPr fontId="2" type="noConversion"/>
  </si>
  <si>
    <t>한림읍 한림리 887-2</t>
    <phoneticPr fontId="2" type="noConversion"/>
  </si>
  <si>
    <t>구좌체육공원
운동장</t>
    <phoneticPr fontId="2" type="noConversion"/>
  </si>
  <si>
    <t>체육시설관리사무소(064-741-0531)</t>
    <phoneticPr fontId="2" type="noConversion"/>
  </si>
  <si>
    <t>bukjeju.go.kr</t>
    <phoneticPr fontId="2" type="noConversion"/>
  </si>
  <si>
    <t>제주시
(구좌읍)</t>
    <phoneticPr fontId="2" type="noConversion"/>
  </si>
  <si>
    <t>8명</t>
    <phoneticPr fontId="2" type="noConversion"/>
  </si>
  <si>
    <t>1.2m</t>
    <phoneticPr fontId="2" type="noConversion"/>
  </si>
  <si>
    <t>4,770㎡</t>
    <phoneticPr fontId="2" type="noConversion"/>
  </si>
  <si>
    <t>계단식(의자식)</t>
    <phoneticPr fontId="2" type="noConversion"/>
  </si>
  <si>
    <t>5,246백만원</t>
    <phoneticPr fontId="2" type="noConversion"/>
  </si>
  <si>
    <t>642백만원</t>
    <phoneticPr fontId="2" type="noConversion"/>
  </si>
  <si>
    <t>685백만원</t>
    <phoneticPr fontId="2" type="noConversion"/>
  </si>
  <si>
    <t>1개소(5600*3920)</t>
    <phoneticPr fontId="2" type="noConversion"/>
  </si>
  <si>
    <t>273백만원</t>
    <phoneticPr fontId="2" type="noConversion"/>
  </si>
  <si>
    <t>전천후게이트볼장</t>
    <phoneticPr fontId="2" type="noConversion"/>
  </si>
  <si>
    <t>1면</t>
    <phoneticPr fontId="2" type="noConversion"/>
  </si>
  <si>
    <t>마사토,조명시설</t>
    <phoneticPr fontId="2" type="noConversion"/>
  </si>
  <si>
    <t>체육시설관리사무소</t>
    <phoneticPr fontId="2" type="noConversion"/>
  </si>
  <si>
    <t>론볼링장</t>
    <phoneticPr fontId="2" type="noConversion"/>
  </si>
  <si>
    <t>1(5링크)</t>
    <phoneticPr fontId="2" type="noConversion"/>
  </si>
  <si>
    <t>1,450㎡</t>
    <phoneticPr fontId="2" type="noConversion"/>
  </si>
  <si>
    <t>야외시설, 인조잔디</t>
    <phoneticPr fontId="2" type="noConversion"/>
  </si>
  <si>
    <t>체력단련시설</t>
    <phoneticPr fontId="2" type="noConversion"/>
  </si>
  <si>
    <t>1개소</t>
    <phoneticPr fontId="2" type="noConversion"/>
  </si>
  <si>
    <t>106㎡</t>
    <phoneticPr fontId="2" type="noConversion"/>
  </si>
  <si>
    <t>23기구</t>
    <phoneticPr fontId="2" type="noConversion"/>
  </si>
  <si>
    <t>서귀포시</t>
    <phoneticPr fontId="2" type="noConversion"/>
  </si>
  <si>
    <t>강정동 1461</t>
    <phoneticPr fontId="2" type="noConversion"/>
  </si>
  <si>
    <t>강창학종합경기장 A구장</t>
    <phoneticPr fontId="2" type="noConversion"/>
  </si>
  <si>
    <t>체육시설관리사업단(064-766-2002)</t>
    <phoneticPr fontId="2" type="noConversion"/>
  </si>
  <si>
    <t>http//www.seogwipo.go.kr</t>
    <phoneticPr fontId="2" type="noConversion"/>
  </si>
  <si>
    <t>10870㎡</t>
    <phoneticPr fontId="2" type="noConversion"/>
  </si>
  <si>
    <t>478백만원</t>
    <phoneticPr fontId="2" type="noConversion"/>
  </si>
  <si>
    <t>부지 및 사업비는 강창학
종합경기장 A구장에 포함</t>
    <phoneticPr fontId="2" type="noConversion"/>
  </si>
  <si>
    <t>강창학종합경기장 B구장</t>
    <phoneticPr fontId="2" type="noConversion"/>
  </si>
  <si>
    <t>270백만원</t>
    <phoneticPr fontId="2" type="noConversion"/>
  </si>
  <si>
    <t>4개소</t>
    <phoneticPr fontId="2" type="noConversion"/>
  </si>
  <si>
    <t>460백만원</t>
    <phoneticPr fontId="2" type="noConversion"/>
  </si>
  <si>
    <t>제주공천포전지훈련센터
주경기장</t>
    <phoneticPr fontId="2" type="noConversion"/>
  </si>
  <si>
    <t>탄성고무</t>
    <phoneticPr fontId="2" type="noConversion"/>
  </si>
  <si>
    <t>남원읍 남원리 2337-1</t>
    <phoneticPr fontId="2" type="noConversion"/>
  </si>
  <si>
    <t>남원생활체육관
주경기장</t>
    <phoneticPr fontId="2" type="noConversion"/>
  </si>
  <si>
    <t>체육시설관리사무소(064-730-1577)</t>
    <phoneticPr fontId="2" type="noConversion"/>
  </si>
  <si>
    <t>namjeju.go.kr</t>
    <phoneticPr fontId="2" type="noConversion"/>
  </si>
  <si>
    <t>서귀포시
(남원읍)</t>
    <phoneticPr fontId="2" type="noConversion"/>
  </si>
  <si>
    <t>13명</t>
    <phoneticPr fontId="2" type="noConversion"/>
  </si>
  <si>
    <t>2159㎡</t>
    <phoneticPr fontId="2" type="noConversion"/>
  </si>
  <si>
    <t>1,074백만원</t>
    <phoneticPr fontId="2" type="noConversion"/>
  </si>
  <si>
    <t>465백만원</t>
    <phoneticPr fontId="2" type="noConversion"/>
  </si>
  <si>
    <t>테니스장</t>
    <phoneticPr fontId="2" type="noConversion"/>
  </si>
  <si>
    <t>544㎡</t>
    <phoneticPr fontId="2" type="noConversion"/>
  </si>
  <si>
    <t>792㎡</t>
    <phoneticPr fontId="2" type="noConversion"/>
  </si>
  <si>
    <t>2010년 트랙 바닥재 변경</t>
    <phoneticPr fontId="2" type="noConversion"/>
  </si>
  <si>
    <t>대정읍 영락리 산1, 동일리 산1</t>
    <phoneticPr fontId="2" type="noConversion"/>
  </si>
  <si>
    <t>대정문화체육센터
주경기장</t>
    <phoneticPr fontId="2" type="noConversion"/>
  </si>
  <si>
    <t>서귀포시
(대정읍)</t>
    <phoneticPr fontId="2" type="noConversion"/>
  </si>
  <si>
    <t>생활체육단체</t>
    <phoneticPr fontId="2" type="noConversion"/>
  </si>
  <si>
    <t>4,612㎡</t>
    <phoneticPr fontId="2" type="noConversion"/>
  </si>
  <si>
    <t>350백만원</t>
    <phoneticPr fontId="2" type="noConversion"/>
  </si>
  <si>
    <t>100백만원</t>
    <phoneticPr fontId="2" type="noConversion"/>
  </si>
  <si>
    <t>379백만원</t>
    <phoneticPr fontId="2" type="noConversion"/>
  </si>
  <si>
    <t>81백만원</t>
    <phoneticPr fontId="2" type="noConversion"/>
  </si>
  <si>
    <t>주민성금</t>
    <phoneticPr fontId="2" type="noConversion"/>
  </si>
  <si>
    <t>1,994㎡</t>
    <phoneticPr fontId="2" type="noConversion"/>
  </si>
  <si>
    <t>1,380㎡</t>
    <phoneticPr fontId="2" type="noConversion"/>
  </si>
  <si>
    <t>안덕면 화순리 2026</t>
    <phoneticPr fontId="2" type="noConversion"/>
  </si>
  <si>
    <t>안덕생활체육관
주경기장</t>
    <phoneticPr fontId="2" type="noConversion"/>
  </si>
  <si>
    <t>남제주군 체육시설
관리사무소
(064-730-1577)</t>
    <phoneticPr fontId="2" type="noConversion"/>
  </si>
  <si>
    <t>서귀포시
(안덕면)</t>
    <phoneticPr fontId="2" type="noConversion"/>
  </si>
  <si>
    <t>4,463㎡</t>
    <phoneticPr fontId="2" type="noConversion"/>
  </si>
  <si>
    <t>441백만원</t>
    <phoneticPr fontId="2" type="noConversion"/>
  </si>
  <si>
    <t>400백만원</t>
    <phoneticPr fontId="2" type="noConversion"/>
  </si>
  <si>
    <t>표선면 하천리 1832-1</t>
    <phoneticPr fontId="2" type="noConversion"/>
  </si>
  <si>
    <t>표선생활체육관
주경기장</t>
    <phoneticPr fontId="2" type="noConversion"/>
  </si>
  <si>
    <t>서귀포시
(표선면)</t>
    <phoneticPr fontId="2" type="noConversion"/>
  </si>
  <si>
    <t>3737㎡</t>
    <phoneticPr fontId="2" type="noConversion"/>
  </si>
  <si>
    <t>894백만원</t>
    <phoneticPr fontId="2" type="noConversion"/>
  </si>
  <si>
    <t>214백만원</t>
    <phoneticPr fontId="2" type="noConversion"/>
  </si>
  <si>
    <t>7,700㎡</t>
    <phoneticPr fontId="2" type="noConversion"/>
  </si>
  <si>
    <t>보조경기장</t>
    <phoneticPr fontId="2" type="noConversion"/>
  </si>
  <si>
    <t>6,800㎡</t>
    <phoneticPr fontId="2" type="noConversion"/>
  </si>
  <si>
    <t>성산국민체육센터
주경기장</t>
    <phoneticPr fontId="2" type="noConversion"/>
  </si>
  <si>
    <t>서귀포시
(성산읍)</t>
    <phoneticPr fontId="2" type="noConversion"/>
  </si>
  <si>
    <t>1. 기  준</t>
    <phoneticPr fontId="2" type="noConversion"/>
  </si>
  <si>
    <t>2. 체육시설의 정의</t>
    <phoneticPr fontId="2" type="noConversion"/>
  </si>
  <si>
    <t xml:space="preserve">  가. 학문적 정의</t>
    <phoneticPr fontId="2" type="noConversion"/>
  </si>
  <si>
    <t xml:space="preserve">    ㅇ 효과적이며 보다 쾌적하고 안전한 운동활동을 전제로 설치 관리되는 일정한 공간적 범위를 가지는 물적 환경</t>
    <phoneticPr fontId="2" type="noConversion"/>
  </si>
  <si>
    <t xml:space="preserve">      - 광의적 개념 : 운동에 필요한 물적인 여러가지 조건을 인공적으로 정비한 시설과 용기구 및 용품을 포함한 조형물</t>
    <phoneticPr fontId="2" type="noConversion"/>
  </si>
  <si>
    <t xml:space="preserve">      - 협의적 개념 : 운동학습을 위한 각종의 장소</t>
    <phoneticPr fontId="2" type="noConversion"/>
  </si>
  <si>
    <t xml:space="preserve">  나. 법적 정의</t>
    <phoneticPr fontId="2" type="noConversion"/>
  </si>
  <si>
    <t xml:space="preserve">    ㅇ 체육활동에 지속적으로 이용되는 시설과 그 부대시설(체육시설의 설치ㆍ이용에 관한 법률 제2조 제1호)</t>
    <phoneticPr fontId="2" type="noConversion"/>
  </si>
  <si>
    <t xml:space="preserve">    ㅇ 건전한 신체ㆍ정신 함양과 여가 선용을 목적으로 운동경기ㆍ야외운동 등의 신체활동에 지속적으로 이용되는 시설과 그 부대시설(국민체육진흥법)</t>
    <phoneticPr fontId="2" type="noConversion"/>
  </si>
  <si>
    <t xml:space="preserve">      *  체육 : 운동경기ㆍ야외운동 등 신체활동을 통하여 건전한 신체와 정신을 기르고 여가를 선용하는 것(국민체육진흥법 제2조)</t>
    <phoneticPr fontId="2" type="noConversion"/>
  </si>
  <si>
    <t>3. 체육시설의 구분</t>
    <phoneticPr fontId="2" type="noConversion"/>
  </si>
  <si>
    <t xml:space="preserve">  가. 운동종목에 따라</t>
    <phoneticPr fontId="2" type="noConversion"/>
  </si>
  <si>
    <t xml:space="preserve">  나. 시설형태에 따라</t>
    <phoneticPr fontId="2" type="noConversion"/>
  </si>
  <si>
    <t xml:space="preserve">    ㅇ 운동장, 체육관, 종합체육시설</t>
    <phoneticPr fontId="2" type="noConversion"/>
  </si>
  <si>
    <t xml:space="preserve">  다. 설치 및 운영주체에 따라</t>
    <phoneticPr fontId="2" type="noConversion"/>
  </si>
  <si>
    <t xml:space="preserve">    ㅇ 공공체육시설, 민간체육시설, 학교체육시설</t>
    <phoneticPr fontId="2" type="noConversion"/>
  </si>
  <si>
    <r>
      <t xml:space="preserve">     * 학교체육시설</t>
    </r>
    <r>
      <rPr>
        <sz val="10"/>
        <rFont val="돋움"/>
        <family val="3"/>
        <charset val="129"/>
      </rPr>
      <t xml:space="preserve"> : 초ㆍ중ㆍ고등학교 등 각급 학교에서 학교 교육 및 체육활동을 위하여 설치ㆍ운영하는 시설</t>
    </r>
    <phoneticPr fontId="2" type="noConversion"/>
  </si>
  <si>
    <t>4. 공공체육시설의 구분</t>
    <phoneticPr fontId="2" type="noConversion"/>
  </si>
  <si>
    <t xml:space="preserve">  ㅇ 전문체육시설 : 국내외 경기대회의 개최와 선수훈련 등에 필요한 운동장, 체육관 등 체육시설</t>
    <phoneticPr fontId="2" type="noConversion"/>
  </si>
  <si>
    <t xml:space="preserve">  ㅇ 생활체육시설 : 국민이 거주지와 가까운 곳에서 쉽게 이용할 수 있는 체육시설</t>
    <phoneticPr fontId="2" type="noConversion"/>
  </si>
  <si>
    <t xml:space="preserve">    *  전문체육시설과 생활체육시설은 "체육시설의 설치ㆍ이용에 관한 법률" 제5조 및 제6조에 따라 구분(설치목적)하고 있으나, 실제는 개방 및 이용행태 등에 따라
        전문체육 또는 생활체육의 용도로 혼재되어 이용되고 있는 시설이 많이 있음</t>
    <phoneticPr fontId="2" type="noConversion"/>
  </si>
  <si>
    <r>
      <t xml:space="preserve">  ㅇ 직장체육시설 : </t>
    </r>
    <r>
      <rPr>
        <sz val="10"/>
        <rFont val="돋움"/>
        <family val="3"/>
        <charset val="129"/>
      </rPr>
      <t>직장인의 체육활동에 필요한 체육시설(직장인이 500명 이상인 직장을 대상으로 함 : "체육시설의 설치ㆍ이용에 관한 법률" 제7조의 규정에 의함)</t>
    </r>
    <phoneticPr fontId="2" type="noConversion"/>
  </si>
  <si>
    <r>
      <t xml:space="preserve">     * 민간체육시설</t>
    </r>
    <r>
      <rPr>
        <sz val="10"/>
        <rFont val="돋움"/>
        <family val="3"/>
        <charset val="129"/>
      </rPr>
      <t>: 체육단체ㆍ사회복지단체ㆍ종교단체ㆍ민간단체 또는 개인이 영리목적이 아닌 일반인의 체육활동 또는 그 기관의 고유목적을 위하여 설치ㆍ운영하는 
                                비영리 체육시설과 개인ㆍ영리 단체 또는 기업에서 영리 목적으로 설치ㆍ운영하는 상업용 체육시설</t>
    </r>
    <phoneticPr fontId="2" type="noConversion"/>
  </si>
  <si>
    <t xml:space="preserve">    ㅇ 골프장, 골프연습장, 궁도장, 게이트볼장, 농구장, 당구장, 라켓볼장, 럭비풋볼장, 롤러스케이트장, 배구장, 배드민턴장, 벨로드롬, 볼링장, 봅슬레이장, 빙상장, 사격장,
        세팍타크로장, 수상스키장, 수영장, 무도학원, 무도장, 스쿼시장, 스키장, 승마장, 썰매장, 씨름장, 아이스하키장, 야구장, 양궁장, 역도장, 에어로빅장, 요트장, 육상장,
        자동차경주장, 조정장, 체력단련장, 체육도장, 체조장, 축구장, 카누장, 탁구장, 테니스장, 펜싱장, 하키장, 핸드볼장, 기타 국내 또는 국제적으로 행하여지는 운동종목의
        시설로서 문화체육관광부장관이 정하는 것</t>
    <phoneticPr fontId="2" type="noConversion"/>
  </si>
  <si>
    <t xml:space="preserve"> ㅇ 본 통계는 "체육시설의 설치ㆍ이용에 관한 법률" 제36조(시책 수립에 필요한 사항 등의 보고) 및 동법 시행규칙 제 28조(보고사항)에 따라 지방자치단체 등이 제출한
     자료를 종합 정리한 것으로서, 2012년 12월말 기준으로 작성된 현황임(단, 건립중인 시설, 학교 교육만을 목적으로 하는 학교체육시설 등은 제외)</t>
    <phoneticPr fontId="2" type="noConversion"/>
  </si>
  <si>
    <t>시설항목</t>
    <phoneticPr fontId="2" type="noConversion"/>
  </si>
  <si>
    <t>시   설   분   류   기   준</t>
    <phoneticPr fontId="2" type="noConversion"/>
  </si>
  <si>
    <t>1. 육상경기장</t>
    <phoneticPr fontId="2" type="noConversion"/>
  </si>
  <si>
    <t xml:space="preserve"> 일주거리 400m 또는 300m, 200m의 육상트랙, 필드(축구경기장) 및 보조경기장
 등을 갖춘  경기시설로서 종합운동장, 종합운동장 주경기장, 종합경기장 
 주경기장, 공설운동장, 시민운동장, ㅇㅇ경기장 등으로 일컬어짐</t>
    <phoneticPr fontId="2" type="noConversion"/>
  </si>
  <si>
    <t>12. 롤러스케이트장
     - 정   규(트랙)
     - 정   규(로드)
     - 간   이</t>
    <phoneticPr fontId="2" type="noConversion"/>
  </si>
  <si>
    <t xml:space="preserve">
ㆍ트랙경기장 : 일주거리 200m의 트랙, 주폭 6m 이상
ㆍ로드경기장 : 250m~1,000m, 주폭 8m 이상
ㆍ경기장 규격이 정규수준에 미달되는 시설</t>
    <phoneticPr fontId="2" type="noConversion"/>
  </si>
  <si>
    <t>2. 축구장</t>
    <phoneticPr fontId="2" type="noConversion"/>
  </si>
  <si>
    <t xml:space="preserve"> 길이 100~110m, 폭 64~75m(국제경기 규격) 또는 이와 유사한 규격
 (축구 경기 가능시설로서, 육상경기장내의 축구경기장은 제외)</t>
    <phoneticPr fontId="2" type="noConversion"/>
  </si>
  <si>
    <t>13. 사격장</t>
    <phoneticPr fontId="2" type="noConversion"/>
  </si>
  <si>
    <t xml:space="preserve"> 공기총사격(10m), 화약총사격(10m,25m,50m,300m), 클레이사격
 (트랩,스키트)시설, 러닝 타겟 시설 중 전부 또는 일부를 보유한 사격장</t>
    <phoneticPr fontId="2" type="noConversion"/>
  </si>
  <si>
    <t>3. 하키장</t>
    <phoneticPr fontId="2" type="noConversion"/>
  </si>
  <si>
    <t xml:space="preserve"> 길이 91.4m, 폭 55m 또는 이와 유사한 규격(하키 전용 경기장에 한함)</t>
    <phoneticPr fontId="2" type="noConversion"/>
  </si>
  <si>
    <t>14. 국궁장</t>
    <phoneticPr fontId="2" type="noConversion"/>
  </si>
  <si>
    <t xml:space="preserve"> 사정거리는 관저 중심에서 사대 중심까지 145m, 과녁 사이 5m 이상
 또는 이와 유사한 규격</t>
    <phoneticPr fontId="2" type="noConversion"/>
  </si>
  <si>
    <t>4. 야구장</t>
    <phoneticPr fontId="2" type="noConversion"/>
  </si>
  <si>
    <t xml:space="preserve"> 본루로 부터 1,3루 측 야외거리가 98m 이상, 백스크린까지 110m이상 
 또는 이와 유사한 규격</t>
    <phoneticPr fontId="2" type="noConversion"/>
  </si>
  <si>
    <t>15. 양궁장</t>
    <phoneticPr fontId="2" type="noConversion"/>
  </si>
  <si>
    <t xml:space="preserve"> 30m, 50m, 60m, 70m, 90m 거리의 경기 가능</t>
    <phoneticPr fontId="2" type="noConversion"/>
  </si>
  <si>
    <t>5. 싸이클경기장</t>
    <phoneticPr fontId="2" type="noConversion"/>
  </si>
  <si>
    <t xml:space="preserve"> 일주거리 실내 250~400m(통상 333.33m가 주종), 실외 250~500m ,
 주로 폭 7m 이상, 경사도 직선주로 8°~10°, 곡선주로 38°~45°</t>
    <phoneticPr fontId="2" type="noConversion"/>
  </si>
  <si>
    <t>16. 승마장</t>
    <phoneticPr fontId="2" type="noConversion"/>
  </si>
  <si>
    <t xml:space="preserve"> 마장마술(길이 60m, 폭 20m), 장애물 비월(폭의 길이 최소한 60m 총
 넓이 4,800㎡ 이상) 시설의 전부  또는 일부를 보유한 승마장</t>
    <phoneticPr fontId="2" type="noConversion"/>
  </si>
  <si>
    <t>6. 테니스장</t>
    <phoneticPr fontId="2" type="noConversion"/>
  </si>
  <si>
    <t xml:space="preserve"> 가로 10.97m, 세로 23.77m
 (마을체육시설 수준의 테니스장은 간이 운동장으로 분류)</t>
    <phoneticPr fontId="2" type="noConversion"/>
  </si>
  <si>
    <t>17. 골프연습장</t>
    <phoneticPr fontId="2" type="noConversion"/>
  </si>
  <si>
    <t xml:space="preserve"> 골프 연습 타석을 갖춘 시설</t>
    <phoneticPr fontId="2" type="noConversion"/>
  </si>
  <si>
    <t>7. 씨름장</t>
    <phoneticPr fontId="2" type="noConversion"/>
  </si>
  <si>
    <t xml:space="preserve"> 경기장 높이 30㎝ 이상 70㎝ 이하, 경기장 직경 8m 이상인 원형의 모래시설과
 경기장 밖 1.5m 이상의 보조경기장 또는 이와 유사한 규격</t>
    <phoneticPr fontId="2" type="noConversion"/>
  </si>
  <si>
    <t>18. 조정카누장
     - 조      정
     - 카      누</t>
    <phoneticPr fontId="2" type="noConversion"/>
  </si>
  <si>
    <t xml:space="preserve">
 조정 경기 가능 시설
 카누 경기 가능 시설</t>
    <phoneticPr fontId="2" type="noConversion"/>
  </si>
  <si>
    <t>8. 간이운동장</t>
    <phoneticPr fontId="2" type="noConversion"/>
  </si>
  <si>
    <t xml:space="preserve"> 축구, 배구, 농구, 테니스, 배드민턴, 게이트볼, 체력단련기구 등 간이운동시설이
 설치된 거주지 인근의 마을체육시설</t>
    <phoneticPr fontId="2" type="noConversion"/>
  </si>
  <si>
    <t>19. 요트장</t>
    <phoneticPr fontId="2" type="noConversion"/>
  </si>
  <si>
    <t xml:space="preserve"> 요트 경기에 필요한 시설과 요트의 수납과 정비용 부대시설을 갖춘 
 경기장  또는 이와 유사한 경기장</t>
    <phoneticPr fontId="2" type="noConversion"/>
  </si>
  <si>
    <t xml:space="preserve">9. 체육관
  - 구기체육관
  - 투기체육관
  - 생활체육관
</t>
    <phoneticPr fontId="2" type="noConversion"/>
  </si>
  <si>
    <t xml:space="preserve">
ㆍ 핸드볼, 농구, 배구, 배드민턴 등 구기 종목의 경기 개최가 가능한 체육관
ㆍ 유도, 레슬링, 복싱, 태권도, 펜싱, 검도, 씨름, 체조, 역도 등 투기종목의
    경기 개최가 가능한 체육관
ㆍ농구, 배구 등 구기 종목과 수영, 볼링, 에어로빅, 헬스 등 생활체육 종목의
   각종  체육시설이 복합 설치된 체육관(올림픽 기념국민생활관, 국민체육센터, 
   시민체육관, 구민체육센터, 농어민 문화ㆍ체육센터, 농어촌 복합체육시설 등)</t>
    <phoneticPr fontId="2" type="noConversion"/>
  </si>
  <si>
    <t>20. 빙상장
   - 쇼트트랙
   - 400M트랙</t>
    <phoneticPr fontId="2" type="noConversion"/>
  </si>
  <si>
    <t xml:space="preserve">
ㆍ 길이 60m, 폭 30m(일주거리 111.12m의 트랙)또는 이와 유사한 규격
   (아이스하키 경기 가능)
ㆍ 일주거리 400m이상 333.3m미만의 길이의 두개의 주로</t>
    <phoneticPr fontId="2" type="noConversion"/>
  </si>
  <si>
    <t>10. 전천후 게이트볼장</t>
    <phoneticPr fontId="2" type="noConversion"/>
  </si>
  <si>
    <t xml:space="preserve"> 정식 규격의 게이트볼장으로 지붕, 기둥 또는 벽면으로 구성된 경기장(단, 지붕
 구조가 막구조로 된 게이트볼장도 포함)</t>
    <phoneticPr fontId="2" type="noConversion"/>
  </si>
  <si>
    <t>21. 설상경기장
   - 스키점프장
   - 바이애슬론경기장
   - 크로스컨트리경기장</t>
    <phoneticPr fontId="2" type="noConversion"/>
  </si>
  <si>
    <t xml:space="preserve">
ㆍ 길이 90m, 120m 또는 이와 유사한 규격(스키점프 경기 가능)
ㆍ 3.25km와 2km지점에 컷오프를 갖춘 하나의 4km 주로로 구성
ㆍ 5km×3코스=15km 또는 이와 유사한 규격(크로스컨트리 경기 가능)</t>
    <phoneticPr fontId="2" type="noConversion"/>
  </si>
  <si>
    <t>11. 수 영 장
     - 경영풀
     - 다이빙풀
     - 비정규</t>
    <phoneticPr fontId="2" type="noConversion"/>
  </si>
  <si>
    <t xml:space="preserve">
ㆍ폭 25m, 길이 50m 8레인으로 레인폭은 2.5m이상(1레인과 8레인 수영조 벽과
   폭 0.5m 이상) 또는 이와 유사한 규격
ㆍ폭과 길이가 25m×33m, 수심 5m
ㆍ경기장 규격이 정규수준에 미달되는 시설</t>
    <phoneticPr fontId="2" type="noConversion"/>
  </si>
  <si>
    <t>22. 기타 체육시설</t>
    <phoneticPr fontId="2" type="noConversion"/>
  </si>
  <si>
    <t>ㆍ 상기 분류기준에 포함되지 않은 공공체육시설</t>
    <phoneticPr fontId="2" type="noConversion"/>
  </si>
  <si>
    <t>인조잔디
클레이</t>
    <phoneticPr fontId="2" type="noConversion"/>
  </si>
  <si>
    <t>서울</t>
    <phoneticPr fontId="2" type="noConversion"/>
  </si>
  <si>
    <t>양천구</t>
    <phoneticPr fontId="2" type="noConversion"/>
  </si>
  <si>
    <t>안양천길336</t>
    <phoneticPr fontId="2" type="noConversion"/>
  </si>
  <si>
    <t>목동운동장</t>
    <phoneticPr fontId="2" type="noConversion"/>
  </si>
  <si>
    <t>서울시</t>
    <phoneticPr fontId="2" type="noConversion"/>
  </si>
  <si>
    <t>서울시시설관리사업소</t>
    <phoneticPr fontId="2" type="noConversion"/>
  </si>
  <si>
    <t>stadium.seoul.go.kr</t>
    <phoneticPr fontId="2" type="noConversion"/>
  </si>
  <si>
    <t>체육시설관리사업소</t>
    <phoneticPr fontId="2" type="noConversion"/>
  </si>
  <si>
    <t>우레탄</t>
    <phoneticPr fontId="2" type="noConversion"/>
  </si>
  <si>
    <t>인조잔디</t>
    <phoneticPr fontId="2" type="noConversion"/>
  </si>
  <si>
    <t>의자식</t>
    <phoneticPr fontId="2" type="noConversion"/>
  </si>
  <si>
    <t>철근콘크리트</t>
    <phoneticPr fontId="2" type="noConversion"/>
  </si>
  <si>
    <t>1987-1989</t>
    <phoneticPr fontId="2" type="noConversion"/>
  </si>
  <si>
    <t>전광판</t>
    <phoneticPr fontId="2" type="noConversion"/>
  </si>
  <si>
    <t>조명탑수</t>
    <phoneticPr fontId="2" type="noConversion"/>
  </si>
  <si>
    <t>송파구</t>
    <phoneticPr fontId="2" type="noConversion"/>
  </si>
  <si>
    <t>잠실동10번지</t>
    <phoneticPr fontId="2" type="noConversion"/>
  </si>
  <si>
    <t>잠실종합운동장</t>
    <phoneticPr fontId="2" type="noConversion"/>
  </si>
  <si>
    <t>서울시설관리사업소</t>
    <phoneticPr fontId="2" type="noConversion"/>
  </si>
  <si>
    <t>축구,육상,행사</t>
    <phoneticPr fontId="2" type="noConversion"/>
  </si>
  <si>
    <t>천연잔디</t>
    <phoneticPr fontId="2" type="noConversion"/>
  </si>
  <si>
    <t>1977-1984</t>
    <phoneticPr fontId="2" type="noConversion"/>
  </si>
  <si>
    <t>조명탑</t>
    <phoneticPr fontId="2" type="noConversion"/>
  </si>
  <si>
    <t>잠실보조경기장</t>
    <phoneticPr fontId="2" type="noConversion"/>
  </si>
  <si>
    <t>서울시설관리서업소</t>
    <phoneticPr fontId="2" type="noConversion"/>
  </si>
  <si>
    <t>육상,행사</t>
    <phoneticPr fontId="2" type="noConversion"/>
  </si>
  <si>
    <t>계단식</t>
    <phoneticPr fontId="2" type="noConversion"/>
  </si>
  <si>
    <t>주경기장에
포함</t>
    <phoneticPr fontId="2" type="noConversion"/>
  </si>
  <si>
    <t>주경기장(잠실종합운동장)에
포함</t>
    <phoneticPr fontId="2" type="noConversion"/>
  </si>
  <si>
    <t>양천구</t>
    <phoneticPr fontId="2" type="noConversion"/>
  </si>
  <si>
    <t>안양천길336</t>
    <phoneticPr fontId="2" type="noConversion"/>
  </si>
  <si>
    <t>목동 야구장</t>
    <phoneticPr fontId="2" type="noConversion"/>
  </si>
  <si>
    <t>서울시</t>
    <phoneticPr fontId="2" type="noConversion"/>
  </si>
  <si>
    <t>서울시시설관리사업소</t>
    <phoneticPr fontId="2" type="noConversion"/>
  </si>
  <si>
    <t>stadium.seoul.go.kr</t>
    <phoneticPr fontId="2" type="noConversion"/>
  </si>
  <si>
    <t>체육시설
관리사업소</t>
    <phoneticPr fontId="2" type="noConversion"/>
  </si>
  <si>
    <t>인조잔디</t>
    <phoneticPr fontId="2" type="noConversion"/>
  </si>
  <si>
    <t>계단식</t>
    <phoneticPr fontId="2" type="noConversion"/>
  </si>
  <si>
    <t>1987-1989</t>
    <phoneticPr fontId="2" type="noConversion"/>
  </si>
  <si>
    <t>전광판</t>
    <phoneticPr fontId="2" type="noConversion"/>
  </si>
  <si>
    <t>조명탑</t>
    <phoneticPr fontId="2" type="noConversion"/>
  </si>
  <si>
    <t>부지면적 목동운동장에 포함</t>
    <phoneticPr fontId="2" type="noConversion"/>
  </si>
  <si>
    <t>신월야구공원</t>
    <phoneticPr fontId="2" type="noConversion"/>
  </si>
  <si>
    <t>신월 야구공원</t>
    <phoneticPr fontId="2" type="noConversion"/>
  </si>
  <si>
    <t>안양천 야구장</t>
    <phoneticPr fontId="2" type="noConversion"/>
  </si>
  <si>
    <t>토사</t>
    <phoneticPr fontId="2" type="noConversion"/>
  </si>
  <si>
    <t>1994~5</t>
    <phoneticPr fontId="2" type="noConversion"/>
  </si>
  <si>
    <t>송파구</t>
    <phoneticPr fontId="2" type="noConversion"/>
  </si>
  <si>
    <t>잠실동10</t>
    <phoneticPr fontId="2" type="noConversion"/>
  </si>
  <si>
    <t>잠실 야구장</t>
    <phoneticPr fontId="2" type="noConversion"/>
  </si>
  <si>
    <t>체육시설관리사업소
위탁(LG,두산)</t>
    <phoneticPr fontId="2" type="noConversion"/>
  </si>
  <si>
    <t>천연잔디</t>
    <phoneticPr fontId="2" type="noConversion"/>
  </si>
  <si>
    <t>의자식</t>
    <phoneticPr fontId="2" type="noConversion"/>
  </si>
  <si>
    <t>1980-1982</t>
    <phoneticPr fontId="2" type="noConversion"/>
  </si>
  <si>
    <t>부지면적 주경기장(잠실종합운동장)에 포함</t>
    <phoneticPr fontId="2" type="noConversion"/>
  </si>
  <si>
    <t>금천구</t>
    <phoneticPr fontId="2" type="noConversion"/>
  </si>
  <si>
    <t>금천구민
문화체육센터</t>
    <phoneticPr fontId="2" type="noConversion"/>
  </si>
  <si>
    <t>금천구시설관리공단</t>
    <phoneticPr fontId="2" type="noConversion"/>
  </si>
  <si>
    <t>농구</t>
    <phoneticPr fontId="2" type="noConversion"/>
  </si>
  <si>
    <t>배구</t>
    <phoneticPr fontId="2" type="noConversion"/>
  </si>
  <si>
    <t>탁구</t>
    <phoneticPr fontId="2" type="noConversion"/>
  </si>
  <si>
    <t>풋살</t>
    <phoneticPr fontId="2" type="noConversion"/>
  </si>
  <si>
    <t>40×60×15m</t>
    <phoneticPr fontId="2" type="noConversion"/>
  </si>
  <si>
    <t>배드민턴, 농구, 
배구, 풋살, 탁구</t>
    <phoneticPr fontId="2" type="noConversion"/>
  </si>
  <si>
    <t>25m×15m
13mx5.5m</t>
    <phoneticPr fontId="2" type="noConversion"/>
  </si>
  <si>
    <t>7,032백만원</t>
    <phoneticPr fontId="2" type="noConversion"/>
  </si>
  <si>
    <t>8,400백만원</t>
    <phoneticPr fontId="2" type="noConversion"/>
  </si>
  <si>
    <t>에어로빅실,라켓볼장,
컴퓨터교실,청소년교실</t>
    <phoneticPr fontId="2" type="noConversion"/>
  </si>
  <si>
    <t>1,500만원</t>
    <phoneticPr fontId="2" type="noConversion"/>
  </si>
  <si>
    <t>2,400cd</t>
    <phoneticPr fontId="2" type="noConversion"/>
  </si>
  <si>
    <t>2400x800</t>
    <phoneticPr fontId="2" type="noConversion"/>
  </si>
  <si>
    <t>300백만원</t>
    <phoneticPr fontId="2" type="noConversion"/>
  </si>
  <si>
    <t>서초구</t>
    <phoneticPr fontId="2" type="noConversion"/>
  </si>
  <si>
    <t>반포종합운동장
게이트볼장</t>
    <phoneticPr fontId="2" type="noConversion"/>
  </si>
  <si>
    <t>25x15</t>
    <phoneticPr fontId="2" type="noConversion"/>
  </si>
  <si>
    <t>게이트볼장</t>
    <phoneticPr fontId="2" type="noConversion"/>
  </si>
  <si>
    <t>부지면적 반포종합운동장 포함</t>
    <phoneticPr fontId="2" type="noConversion"/>
  </si>
  <si>
    <t>서구</t>
    <phoneticPr fontId="2" type="noConversion"/>
  </si>
  <si>
    <t>구덕종합운동장
주경기장</t>
    <phoneticPr fontId="2" type="noConversion"/>
  </si>
  <si>
    <t>부산시</t>
    <phoneticPr fontId="2" type="noConversion"/>
  </si>
  <si>
    <t>체육시설관리사업소
구덕운동장
(051-247-5771)</t>
    <phoneticPr fontId="2" type="noConversion"/>
  </si>
  <si>
    <t>www.stadium.busan.kr</t>
    <phoneticPr fontId="2" type="noConversion"/>
  </si>
  <si>
    <t>체육시설관리사업소</t>
    <phoneticPr fontId="2" type="noConversion"/>
  </si>
  <si>
    <t>우레탄</t>
    <phoneticPr fontId="2" type="noConversion"/>
  </si>
  <si>
    <t>철근콘크리트</t>
    <phoneticPr fontId="2" type="noConversion"/>
  </si>
  <si>
    <t>1(20.31＊8.13)</t>
    <phoneticPr fontId="2" type="noConversion"/>
  </si>
  <si>
    <t>경기장 건립시 설치</t>
    <phoneticPr fontId="2" type="noConversion"/>
  </si>
  <si>
    <t>넓이뛰기</t>
    <phoneticPr fontId="2" type="noConversion"/>
  </si>
  <si>
    <t>투포환</t>
    <phoneticPr fontId="2" type="noConversion"/>
  </si>
  <si>
    <t>광주월드컵경기장
주경기장</t>
    <phoneticPr fontId="2" type="noConversion"/>
  </si>
  <si>
    <t>광주시</t>
    <phoneticPr fontId="2" type="noConversion"/>
  </si>
  <si>
    <t>위탁
(광주시체육회)</t>
    <phoneticPr fontId="2" type="noConversion"/>
  </si>
  <si>
    <t>광주월드컵경기장
보조경기장</t>
    <phoneticPr fontId="2" type="noConversion"/>
  </si>
  <si>
    <t>주경기장에 포함</t>
    <phoneticPr fontId="2" type="noConversion"/>
  </si>
  <si>
    <t>주경기장포함</t>
    <phoneticPr fontId="2" type="noConversion"/>
  </si>
  <si>
    <t>주경기장에
포함</t>
    <phoneticPr fontId="2" type="noConversion"/>
  </si>
  <si>
    <t>부지, 건축면적은
주경기장에 포함</t>
    <phoneticPr fontId="2" type="noConversion"/>
  </si>
  <si>
    <t>동 구</t>
    <phoneticPr fontId="2" type="noConversion"/>
  </si>
  <si>
    <t>율하체육공원
운동장</t>
    <phoneticPr fontId="2" type="noConversion"/>
  </si>
  <si>
    <t>대구시</t>
    <phoneticPr fontId="2" type="noConversion"/>
  </si>
  <si>
    <t>우레탄</t>
    <phoneticPr fontId="2" type="noConversion"/>
  </si>
  <si>
    <t>인조잔디</t>
    <phoneticPr fontId="2" type="noConversion"/>
  </si>
  <si>
    <t>'10. 3월부터 동구 관리</t>
    <phoneticPr fontId="2" type="noConversion"/>
  </si>
  <si>
    <t>북 구</t>
    <phoneticPr fontId="2" type="noConversion"/>
  </si>
  <si>
    <t>고성3가 2번지</t>
    <phoneticPr fontId="2" type="noConversion"/>
  </si>
  <si>
    <t>대구 시민종합운동장</t>
    <phoneticPr fontId="2" type="noConversion"/>
  </si>
  <si>
    <t>대구시</t>
    <phoneticPr fontId="2" type="noConversion"/>
  </si>
  <si>
    <t>대구시체육시설관리사무소</t>
    <phoneticPr fontId="2" type="noConversion"/>
  </si>
  <si>
    <t>http://sports.daegu.go.kr</t>
    <phoneticPr fontId="2" type="noConversion"/>
  </si>
  <si>
    <t>체육시설관리사무소</t>
    <phoneticPr fontId="2" type="noConversion"/>
  </si>
  <si>
    <t>대구시육상팀</t>
    <phoneticPr fontId="2" type="noConversion"/>
  </si>
  <si>
    <t>우레탄</t>
    <phoneticPr fontId="2" type="noConversion"/>
  </si>
  <si>
    <t>천연잔디</t>
    <phoneticPr fontId="2" type="noConversion"/>
  </si>
  <si>
    <t>의자식</t>
    <phoneticPr fontId="2" type="noConversion"/>
  </si>
  <si>
    <t>철근콘크리트슬라브</t>
    <phoneticPr fontId="2" type="noConversion"/>
  </si>
  <si>
    <t>2,799백만원</t>
    <phoneticPr fontId="2" type="noConversion"/>
  </si>
  <si>
    <t>500백만원</t>
    <phoneticPr fontId="2" type="noConversion"/>
  </si>
  <si>
    <t>1974∼1988</t>
    <phoneticPr fontId="2" type="noConversion"/>
  </si>
  <si>
    <t>1,700백만원</t>
    <phoneticPr fontId="2" type="noConversion"/>
  </si>
  <si>
    <t>6개</t>
    <phoneticPr fontId="2" type="noConversion"/>
  </si>
  <si>
    <t>900∼1,100lux</t>
    <phoneticPr fontId="2" type="noConversion"/>
  </si>
  <si>
    <t>수성구</t>
    <phoneticPr fontId="2" type="noConversion"/>
  </si>
  <si>
    <t>대흥동 504</t>
    <phoneticPr fontId="2" type="noConversion"/>
  </si>
  <si>
    <t>대구스타디움</t>
    <phoneticPr fontId="2" type="noConversion"/>
  </si>
  <si>
    <t>대구FC프로축구팀</t>
    <phoneticPr fontId="2" type="noConversion"/>
  </si>
  <si>
    <t>철근콘크리트</t>
    <phoneticPr fontId="2" type="noConversion"/>
  </si>
  <si>
    <t>211,490백만원</t>
    <phoneticPr fontId="2" type="noConversion"/>
  </si>
  <si>
    <t>72,110백만원</t>
    <phoneticPr fontId="2" type="noConversion"/>
  </si>
  <si>
    <t>대구스타디움
보조경기장</t>
    <phoneticPr fontId="2" type="noConversion"/>
  </si>
  <si>
    <t>주경기장에
포함</t>
    <phoneticPr fontId="2" type="noConversion"/>
  </si>
  <si>
    <t>7,100백만원</t>
    <phoneticPr fontId="2" type="noConversion"/>
  </si>
  <si>
    <t>1,800∼2,200lux</t>
    <phoneticPr fontId="2" type="noConversion"/>
  </si>
  <si>
    <t>토사</t>
    <phoneticPr fontId="2" type="noConversion"/>
  </si>
  <si>
    <t>계단식</t>
    <phoneticPr fontId="2" type="noConversion"/>
  </si>
  <si>
    <t>북구</t>
    <phoneticPr fontId="2" type="noConversion"/>
  </si>
  <si>
    <t>의자식</t>
    <phoneticPr fontId="2" type="noConversion"/>
  </si>
  <si>
    <t>토사</t>
    <phoneticPr fontId="2" type="noConversion"/>
  </si>
  <si>
    <t>계단식</t>
    <phoneticPr fontId="2" type="noConversion"/>
  </si>
  <si>
    <t>체육시설관리사무소</t>
    <phoneticPr fontId="2" type="noConversion"/>
  </si>
  <si>
    <t>철근콘크리트</t>
    <phoneticPr fontId="2" type="noConversion"/>
  </si>
  <si>
    <t>일반시민</t>
    <phoneticPr fontId="2" type="noConversion"/>
  </si>
  <si>
    <t>농구</t>
    <phoneticPr fontId="2" type="noConversion"/>
  </si>
  <si>
    <t>축구장</t>
  </si>
  <si>
    <t>게이트볼장</t>
  </si>
  <si>
    <t>중구</t>
    <phoneticPr fontId="2" type="noConversion"/>
  </si>
  <si>
    <t>시설관리공단</t>
    <phoneticPr fontId="2" type="noConversion"/>
  </si>
  <si>
    <t>중구</t>
  </si>
  <si>
    <t>부사동 177</t>
    <phoneticPr fontId="2" type="noConversion"/>
  </si>
  <si>
    <t>시설관리공단(042-253-4182)</t>
    <phoneticPr fontId="2" type="noConversion"/>
  </si>
  <si>
    <t>www.djsiseol.or.kr</t>
    <phoneticPr fontId="2" type="noConversion"/>
  </si>
  <si>
    <t>시민,선수</t>
    <phoneticPr fontId="2" type="noConversion"/>
  </si>
  <si>
    <t>천연잔디</t>
    <phoneticPr fontId="2" type="noConversion"/>
  </si>
  <si>
    <t>4기(384등)</t>
    <phoneticPr fontId="2" type="noConversion"/>
  </si>
  <si>
    <t>평균1000[lx]</t>
    <phoneticPr fontId="2" type="noConversion"/>
  </si>
  <si>
    <t>육상보조경기장</t>
    <phoneticPr fontId="2" type="noConversion"/>
  </si>
  <si>
    <t>대전시시설관리공단</t>
    <phoneticPr fontId="2" type="noConversion"/>
  </si>
  <si>
    <t>부사동 177</t>
  </si>
  <si>
    <t>한밭종합운동장
주경기장</t>
  </si>
  <si>
    <t>대전시</t>
  </si>
  <si>
    <t>시설관리공단(042-253-4182)</t>
  </si>
  <si>
    <t>www.djsiseol.or.kr</t>
  </si>
  <si>
    <t>시민,선수</t>
  </si>
  <si>
    <t>4기(384등)</t>
  </si>
  <si>
    <t>평균1000[lx]</t>
  </si>
  <si>
    <t>육상보조경기장</t>
  </si>
  <si>
    <t>대전시시설관리공단</t>
  </si>
  <si>
    <t>한밭종합운동장 
보조경기장</t>
  </si>
  <si>
    <t>부지면적은
 주경기장에 포함</t>
  </si>
  <si>
    <t>육상실내연습장</t>
  </si>
  <si>
    <t>울산종합운동장</t>
    <phoneticPr fontId="2" type="noConversion"/>
  </si>
  <si>
    <t>울산시</t>
    <phoneticPr fontId="2" type="noConversion"/>
  </si>
  <si>
    <t>울산종합운동장
보조조경기장</t>
    <phoneticPr fontId="2" type="noConversion"/>
  </si>
  <si>
    <t>주경기장에
포함</t>
    <phoneticPr fontId="2" type="noConversion"/>
  </si>
  <si>
    <t>부지면적은
주경기장에 포함</t>
    <phoneticPr fontId="2" type="noConversion"/>
  </si>
  <si>
    <t>창평동 391-1번지</t>
    <phoneticPr fontId="2" type="noConversion"/>
  </si>
  <si>
    <t>농소운동장</t>
    <phoneticPr fontId="2" type="noConversion"/>
  </si>
  <si>
    <t>문화공보과(219-7554)</t>
    <phoneticPr fontId="2" type="noConversion"/>
  </si>
  <si>
    <t>bukgu.ulsan.kr</t>
    <phoneticPr fontId="2" type="noConversion"/>
  </si>
  <si>
    <t>원목</t>
    <phoneticPr fontId="2" type="noConversion"/>
  </si>
  <si>
    <t>원목</t>
    <phoneticPr fontId="2" type="noConversion"/>
  </si>
  <si>
    <t>인조잔디 축구장 1,
 족구장 2</t>
    <phoneticPr fontId="2" type="noConversion"/>
  </si>
  <si>
    <t>북구</t>
    <phoneticPr fontId="2" type="noConversion"/>
  </si>
  <si>
    <t>달천운동장</t>
    <phoneticPr fontId="2" type="noConversion"/>
  </si>
  <si>
    <t>우레탄</t>
    <phoneticPr fontId="2" type="noConversion"/>
  </si>
  <si>
    <t>인조잔디</t>
    <phoneticPr fontId="2" type="noConversion"/>
  </si>
  <si>
    <t>축구장, 육상트랙, 인라인
스케이트장, 다목적구장 등</t>
    <phoneticPr fontId="2" type="noConversion"/>
  </si>
  <si>
    <t>울주군</t>
    <phoneticPr fontId="2" type="noConversion"/>
  </si>
  <si>
    <t>간절곶스포츠파크
운동장</t>
    <phoneticPr fontId="2" type="noConversion"/>
  </si>
  <si>
    <t>울주군시설관리공단</t>
    <phoneticPr fontId="2" type="noConversion"/>
  </si>
  <si>
    <t>천연잔디
인조잔디</t>
    <phoneticPr fontId="2" type="noConversion"/>
  </si>
  <si>
    <t>68
64</t>
    <phoneticPr fontId="2" type="noConversion"/>
  </si>
  <si>
    <t>105
100</t>
    <phoneticPr fontId="2" type="noConversion"/>
  </si>
  <si>
    <t>축구장 3면, 풋살경기장 1면, 육상트랙</t>
    <phoneticPr fontId="2" type="noConversion"/>
  </si>
  <si>
    <t>게이트볼장</t>
    <phoneticPr fontId="2" type="noConversion"/>
  </si>
  <si>
    <t>수원시</t>
    <phoneticPr fontId="2" type="noConversion"/>
  </si>
  <si>
    <t xml:space="preserve"> 조원동 775-1</t>
    <phoneticPr fontId="2" type="noConversion"/>
  </si>
  <si>
    <t>수원종합운동장
주경기장</t>
    <phoneticPr fontId="2" type="noConversion"/>
  </si>
  <si>
    <t>수원시종합운동장관리사무소</t>
    <phoneticPr fontId="2" type="noConversion"/>
  </si>
  <si>
    <t>stadium.suwon.ne.kr</t>
    <phoneticPr fontId="2" type="noConversion"/>
  </si>
  <si>
    <t>위탁
(시설관리공단)</t>
    <phoneticPr fontId="2" type="noConversion"/>
  </si>
  <si>
    <t>삼성 프로2군, 수원시청 축구단</t>
    <phoneticPr fontId="2" type="noConversion"/>
  </si>
  <si>
    <t>우레탄</t>
    <phoneticPr fontId="2" type="noConversion"/>
  </si>
  <si>
    <t>천연잔디</t>
    <phoneticPr fontId="2" type="noConversion"/>
  </si>
  <si>
    <t>의자식</t>
    <phoneticPr fontId="2" type="noConversion"/>
  </si>
  <si>
    <t>철근콘크리트</t>
    <phoneticPr fontId="2" type="noConversion"/>
  </si>
  <si>
    <t>lux</t>
    <phoneticPr fontId="2" type="noConversion"/>
  </si>
  <si>
    <t>테니스장</t>
    <phoneticPr fontId="2" type="noConversion"/>
  </si>
  <si>
    <t xml:space="preserve">조명탑6개소, </t>
    <phoneticPr fontId="2" type="noConversion"/>
  </si>
  <si>
    <t>가평생활체육테니스협회</t>
    <phoneticPr fontId="2" type="noConversion"/>
  </si>
  <si>
    <t>17,063㎡(임대시설
 3,596㎡면적 포함))</t>
    <phoneticPr fontId="2" type="noConversion"/>
  </si>
  <si>
    <t>성남시</t>
    <phoneticPr fontId="2" type="noConversion"/>
  </si>
  <si>
    <t>성남동 3110번지</t>
    <phoneticPr fontId="2" type="noConversion"/>
  </si>
  <si>
    <t>성남종합운동장</t>
    <phoneticPr fontId="2" type="noConversion"/>
  </si>
  <si>
    <t>종합운동장관리사무소
(729-5870)</t>
    <phoneticPr fontId="2" type="noConversion"/>
  </si>
  <si>
    <t>cans21.net</t>
    <phoneticPr fontId="2" type="noConversion"/>
  </si>
  <si>
    <t>시설관리공단</t>
    <phoneticPr fontId="2" type="noConversion"/>
  </si>
  <si>
    <t>일화축구단</t>
    <phoneticPr fontId="2" type="noConversion"/>
  </si>
  <si>
    <t>야탑동 486번지</t>
    <phoneticPr fontId="2" type="noConversion"/>
  </si>
  <si>
    <t>야탑동 486번지</t>
    <phoneticPr fontId="2" type="noConversion"/>
  </si>
  <si>
    <t>탄천종합운동장</t>
    <phoneticPr fontId="2" type="noConversion"/>
  </si>
  <si>
    <t>성남시시설관리공단
(725-7100)</t>
    <phoneticPr fontId="2" type="noConversion"/>
  </si>
  <si>
    <t>http//simc.or.kr</t>
    <phoneticPr fontId="2" type="noConversion"/>
  </si>
  <si>
    <t>성남시 중고등부 육상대표부</t>
    <phoneticPr fontId="2" type="noConversion"/>
  </si>
  <si>
    <t>고양시</t>
    <phoneticPr fontId="2" type="noConversion"/>
  </si>
  <si>
    <t>대화동 2320번지</t>
    <phoneticPr fontId="2" type="noConversion"/>
  </si>
  <si>
    <t>고양종합운동장</t>
    <phoneticPr fontId="2" type="noConversion"/>
  </si>
  <si>
    <t>고양시시설관리공단
(929-4800)</t>
    <phoneticPr fontId="2" type="noConversion"/>
  </si>
  <si>
    <t>고양도시관리공사</t>
    <phoneticPr fontId="2" type="noConversion"/>
  </si>
  <si>
    <t>천연탄성고무</t>
    <phoneticPr fontId="2" type="noConversion"/>
  </si>
  <si>
    <t>축구장</t>
    <phoneticPr fontId="2" type="noConversion"/>
  </si>
  <si>
    <t>고양종합운동장
보조경기장</t>
    <phoneticPr fontId="2" type="noConversion"/>
  </si>
  <si>
    <t>부지 및 사업비는 
고양종합운동장 포함</t>
    <phoneticPr fontId="2" type="noConversion"/>
  </si>
  <si>
    <t>덕양 별무리경기장</t>
    <phoneticPr fontId="2" type="noConversion"/>
  </si>
  <si>
    <t>부천시</t>
    <phoneticPr fontId="2" type="noConversion"/>
  </si>
  <si>
    <t>춘의동8번지일원</t>
    <phoneticPr fontId="2" type="noConversion"/>
  </si>
  <si>
    <t>부천종합운동장</t>
    <phoneticPr fontId="2" type="noConversion"/>
  </si>
  <si>
    <t>부천시시설관리공단</t>
    <phoneticPr fontId="2" type="noConversion"/>
  </si>
  <si>
    <t>SK프로축구팀</t>
    <phoneticPr fontId="2" type="noConversion"/>
  </si>
  <si>
    <t>몬도</t>
    <phoneticPr fontId="2" type="noConversion"/>
  </si>
  <si>
    <t>RC및SRC</t>
    <phoneticPr fontId="2" type="noConversion"/>
  </si>
  <si>
    <t>1500lux</t>
    <phoneticPr fontId="2" type="noConversion"/>
  </si>
  <si>
    <t>크레이, 50석,조명탑2,관리실</t>
    <phoneticPr fontId="2" type="noConversion"/>
  </si>
  <si>
    <t>생활체육협의회</t>
    <phoneticPr fontId="2" type="noConversion"/>
  </si>
  <si>
    <t>보조경기장</t>
    <phoneticPr fontId="2" type="noConversion"/>
  </si>
  <si>
    <t>부천시설관리공단</t>
    <phoneticPr fontId="2" type="noConversion"/>
  </si>
  <si>
    <t>보조경기장
테니스장 13면</t>
    <phoneticPr fontId="2" type="noConversion"/>
  </si>
  <si>
    <t>중동788번지</t>
    <phoneticPr fontId="2" type="noConversion"/>
  </si>
  <si>
    <t>부천시민운동장</t>
    <phoneticPr fontId="2" type="noConversion"/>
  </si>
  <si>
    <t>동호회및 일반시민</t>
    <phoneticPr fontId="2" type="noConversion"/>
  </si>
  <si>
    <t>토사</t>
    <phoneticPr fontId="2" type="noConversion"/>
  </si>
  <si>
    <t>계단식</t>
    <phoneticPr fontId="2" type="noConversion"/>
  </si>
  <si>
    <t>RC</t>
    <phoneticPr fontId="2" type="noConversion"/>
  </si>
  <si>
    <t>배구장</t>
    <phoneticPr fontId="2" type="noConversion"/>
  </si>
  <si>
    <t>씨름장(넓이뛰기장)</t>
    <phoneticPr fontId="2" type="noConversion"/>
  </si>
  <si>
    <t>배구장 1면
씨름장 1면</t>
    <phoneticPr fontId="2" type="noConversion"/>
  </si>
  <si>
    <t>용인시</t>
    <phoneticPr fontId="2" type="noConversion"/>
  </si>
  <si>
    <t>마평동 703</t>
    <phoneticPr fontId="2" type="noConversion"/>
  </si>
  <si>
    <t>용인종합운동장</t>
    <phoneticPr fontId="2" type="noConversion"/>
  </si>
  <si>
    <t>용인시시설관리공단
(329-3401)</t>
    <phoneticPr fontId="2" type="noConversion"/>
  </si>
  <si>
    <t>www.yonginsisul.or.kr</t>
    <phoneticPr fontId="2" type="noConversion"/>
  </si>
  <si>
    <t>용인도시공사</t>
    <phoneticPr fontId="2" type="noConversion"/>
  </si>
  <si>
    <t>용인시육상직장경기부</t>
    <phoneticPr fontId="2" type="noConversion"/>
  </si>
  <si>
    <t>-</t>
    <phoneticPr fontId="2" type="noConversion"/>
  </si>
  <si>
    <t>배구</t>
    <phoneticPr fontId="2" type="noConversion"/>
  </si>
  <si>
    <t>용인시시설관리공단(329-3401)</t>
    <phoneticPr fontId="2" type="noConversion"/>
  </si>
  <si>
    <t>배구장 1면</t>
    <phoneticPr fontId="2" type="noConversion"/>
  </si>
  <si>
    <t>죽전동 1003-235번지일원</t>
    <phoneticPr fontId="2" type="noConversion"/>
  </si>
  <si>
    <t>수지레스피아</t>
    <phoneticPr fontId="2" type="noConversion"/>
  </si>
  <si>
    <t>L90m, 600*4단</t>
    <phoneticPr fontId="2" type="noConversion"/>
  </si>
  <si>
    <t>테니스장4면, 농구장1면,게이트볼장2면</t>
    <phoneticPr fontId="2" type="noConversion"/>
  </si>
  <si>
    <t>안산시</t>
    <phoneticPr fontId="2" type="noConversion"/>
  </si>
  <si>
    <t>단원구 화랑로 260</t>
    <phoneticPr fontId="2" type="noConversion"/>
  </si>
  <si>
    <t>와~스타디움</t>
    <phoneticPr fontId="2" type="noConversion"/>
  </si>
  <si>
    <t>위탁
안산도시공사</t>
    <phoneticPr fontId="2" type="noConversion"/>
  </si>
  <si>
    <t>주경기장
보조경기장</t>
    <phoneticPr fontId="2" type="noConversion"/>
  </si>
  <si>
    <t>안양시</t>
    <phoneticPr fontId="2" type="noConversion"/>
  </si>
  <si>
    <t xml:space="preserve">  비산3동 1023번지 </t>
    <phoneticPr fontId="2" type="noConversion"/>
  </si>
  <si>
    <t>안양종합운동장
주경기장</t>
    <phoneticPr fontId="2" type="noConversion"/>
  </si>
  <si>
    <t>시설관리공단(389-5215)</t>
    <phoneticPr fontId="2" type="noConversion"/>
  </si>
  <si>
    <t>http://www.ansi.or.kr</t>
    <phoneticPr fontId="2" type="noConversion"/>
  </si>
  <si>
    <t>市소속육상선수, LG축구단</t>
    <phoneticPr fontId="2" type="noConversion"/>
  </si>
  <si>
    <t>1개소(L=12.35m, B=6.45m)</t>
    <phoneticPr fontId="2" type="noConversion"/>
  </si>
  <si>
    <t>1,500lux</t>
    <phoneticPr fontId="2" type="noConversion"/>
  </si>
  <si>
    <t>남양주시</t>
    <phoneticPr fontId="2" type="noConversion"/>
  </si>
  <si>
    <t>이패동 일원</t>
    <phoneticPr fontId="2" type="noConversion"/>
  </si>
  <si>
    <t>남양주시 종합운동장
보조경기장</t>
    <phoneticPr fontId="2" type="noConversion"/>
  </si>
  <si>
    <t>남양주시 공보체육과
(590-4511)</t>
    <phoneticPr fontId="2" type="noConversion"/>
  </si>
  <si>
    <t>남양주 도시공사</t>
    <phoneticPr fontId="2" type="noConversion"/>
  </si>
  <si>
    <t>일반 동호회</t>
    <phoneticPr fontId="2" type="noConversion"/>
  </si>
  <si>
    <t>의자식,토성잔디</t>
    <phoneticPr fontId="2" type="noConversion"/>
  </si>
  <si>
    <t>640lux</t>
    <phoneticPr fontId="2" type="noConversion"/>
  </si>
  <si>
    <t>크레이, 218석(계단식),조명탑12,관리실</t>
    <phoneticPr fontId="2" type="noConversion"/>
  </si>
  <si>
    <t>의정부시</t>
    <phoneticPr fontId="2" type="noConversion"/>
  </si>
  <si>
    <t>녹양동  산 80-1번지</t>
    <phoneticPr fontId="2" type="noConversion"/>
  </si>
  <si>
    <t>의정부종합운동장
주경기장</t>
    <phoneticPr fontId="2" type="noConversion"/>
  </si>
  <si>
    <t>체육시설관리사무소
(828-4621)</t>
    <phoneticPr fontId="2" type="noConversion"/>
  </si>
  <si>
    <t>http://www.ui4u.net/city/html/
division/division08_02.html</t>
    <phoneticPr fontId="2" type="noConversion"/>
  </si>
  <si>
    <t>R.C조</t>
    <phoneticPr fontId="2" type="noConversion"/>
  </si>
  <si>
    <t>1(L:10.24m, H:7.68m)</t>
    <phoneticPr fontId="2" type="noConversion"/>
  </si>
  <si>
    <t>800lux</t>
    <phoneticPr fontId="2" type="noConversion"/>
  </si>
  <si>
    <t>경기장면적 11,455㎡</t>
    <phoneticPr fontId="2" type="noConversion"/>
  </si>
  <si>
    <t>평택시</t>
    <phoneticPr fontId="2" type="noConversion"/>
  </si>
  <si>
    <t>합정동 249</t>
    <phoneticPr fontId="2" type="noConversion"/>
  </si>
  <si>
    <t>소사벌레포츠타운
종합운동장</t>
    <phoneticPr fontId="2" type="noConversion"/>
  </si>
  <si>
    <t>평택시체육시설
운영사업소
031)659-4921</t>
    <phoneticPr fontId="2" type="noConversion"/>
  </si>
  <si>
    <t>www.pyongta.go.kr</t>
    <phoneticPr fontId="2" type="noConversion"/>
  </si>
  <si>
    <t xml:space="preserve">평택시 </t>
    <phoneticPr fontId="2" type="noConversion"/>
  </si>
  <si>
    <t>청북면 후사리 265-1</t>
    <phoneticPr fontId="2" type="noConversion"/>
  </si>
  <si>
    <t>평택 서부 공설운동장</t>
    <phoneticPr fontId="2" type="noConversion"/>
  </si>
  <si>
    <t>시흥시</t>
    <phoneticPr fontId="2" type="noConversion"/>
  </si>
  <si>
    <t>금정동 871번지</t>
    <phoneticPr fontId="2" type="noConversion"/>
  </si>
  <si>
    <t>정왕동
육상경기장</t>
    <phoneticPr fontId="2" type="noConversion"/>
  </si>
  <si>
    <t>군포시 청소년과 
체육시설팀(031-390-0418)</t>
    <phoneticPr fontId="2" type="noConversion"/>
  </si>
  <si>
    <t>http://www.gunpo21.net/</t>
    <phoneticPr fontId="2" type="noConversion"/>
  </si>
  <si>
    <t>군포시민,군포시청 육상부</t>
    <phoneticPr fontId="2" type="noConversion"/>
  </si>
  <si>
    <t>584㎡</t>
    <phoneticPr fontId="2" type="noConversion"/>
  </si>
  <si>
    <t>멀리뛰기장</t>
    <phoneticPr fontId="2" type="noConversion"/>
  </si>
  <si>
    <t>216㎡</t>
    <phoneticPr fontId="2" type="noConversion"/>
  </si>
  <si>
    <t>개방</t>
    <phoneticPr fontId="2" type="noConversion"/>
  </si>
  <si>
    <t>'09. 9월 본부석 신축</t>
    <phoneticPr fontId="2" type="noConversion"/>
  </si>
  <si>
    <t>옥구공원
육상경기장</t>
    <phoneticPr fontId="2" type="noConversion"/>
  </si>
  <si>
    <t>화성시</t>
    <phoneticPr fontId="2" type="noConversion"/>
  </si>
  <si>
    <t>화성종합경기타운
주경기장</t>
    <phoneticPr fontId="2" type="noConversion"/>
  </si>
  <si>
    <t>화성도시공사</t>
    <phoneticPr fontId="2" type="noConversion"/>
  </si>
  <si>
    <t>몬도트랙</t>
    <phoneticPr fontId="2" type="noConversion"/>
  </si>
  <si>
    <t>연면적 중 차량등록사업소995.77㎡, 임대 예정면적 포함</t>
    <phoneticPr fontId="2" type="noConversion"/>
  </si>
  <si>
    <t>화성종합경기타운
보조경기장</t>
    <phoneticPr fontId="2" type="noConversion"/>
  </si>
  <si>
    <t xml:space="preserve"> </t>
    <phoneticPr fontId="2" type="noConversion"/>
  </si>
  <si>
    <t>부지면적, 사업비는 
화성종합경기타운 주경기장 포함</t>
    <phoneticPr fontId="2" type="noConversion"/>
  </si>
  <si>
    <t>광명시</t>
    <phoneticPr fontId="2" type="noConversion"/>
  </si>
  <si>
    <t>노온사동 2-1번지</t>
    <phoneticPr fontId="2" type="noConversion"/>
  </si>
  <si>
    <t>노온정수장
 다목적운동장</t>
    <phoneticPr fontId="2" type="noConversion"/>
  </si>
  <si>
    <t>위탁
(광명시생활체육회)</t>
    <phoneticPr fontId="2" type="noConversion"/>
  </si>
  <si>
    <t>파주시</t>
    <phoneticPr fontId="2" type="noConversion"/>
  </si>
  <si>
    <t xml:space="preserve">금능동 186-5 </t>
    <phoneticPr fontId="2" type="noConversion"/>
  </si>
  <si>
    <t>파주스타디움
(공설운동장)</t>
    <phoneticPr fontId="2" type="noConversion"/>
  </si>
  <si>
    <t>테니스장5면
궁도장 1면 등</t>
    <phoneticPr fontId="2" type="noConversion"/>
  </si>
  <si>
    <t>군포시</t>
    <phoneticPr fontId="2" type="noConversion"/>
  </si>
  <si>
    <t>시민체육광장
운동장</t>
    <phoneticPr fontId="2" type="noConversion"/>
  </si>
  <si>
    <t>광주시</t>
    <phoneticPr fontId="2" type="noConversion"/>
  </si>
  <si>
    <t>경안동 109</t>
    <phoneticPr fontId="2" type="noConversion"/>
  </si>
  <si>
    <t>광주시 공설운동장</t>
    <phoneticPr fontId="2" type="noConversion"/>
  </si>
  <si>
    <t>광주시민</t>
    <phoneticPr fontId="2" type="noConversion"/>
  </si>
  <si>
    <t>테니스</t>
    <phoneticPr fontId="2" type="noConversion"/>
  </si>
  <si>
    <t>광주시테니스협회</t>
    <phoneticPr fontId="2" type="noConversion"/>
  </si>
  <si>
    <t>배드민턴장</t>
    <phoneticPr fontId="2" type="noConversion"/>
  </si>
  <si>
    <t>광주시배드민턴협회</t>
    <phoneticPr fontId="2" type="noConversion"/>
  </si>
  <si>
    <t>게이트볼</t>
    <phoneticPr fontId="2" type="noConversion"/>
  </si>
  <si>
    <t>게이트볼장</t>
    <phoneticPr fontId="2" type="noConversion"/>
  </si>
  <si>
    <t>광주시게이트볼협회</t>
    <phoneticPr fontId="2" type="noConversion"/>
  </si>
  <si>
    <t>테니스장 4, 배드민턴장 3, 
게이트볼장 1</t>
    <phoneticPr fontId="2" type="noConversion"/>
  </si>
  <si>
    <t>김포시</t>
    <phoneticPr fontId="2" type="noConversion"/>
  </si>
  <si>
    <t>사우동 290</t>
    <phoneticPr fontId="2" type="noConversion"/>
  </si>
  <si>
    <t>김포시 종합운동장</t>
    <phoneticPr fontId="2" type="noConversion"/>
  </si>
  <si>
    <t>김포시시설관리공단</t>
    <phoneticPr fontId="2" type="noConversion"/>
  </si>
  <si>
    <t>위탁
(김포도시공사)</t>
    <phoneticPr fontId="2" type="noConversion"/>
  </si>
  <si>
    <t>쳔연탄성고무</t>
    <phoneticPr fontId="2" type="noConversion"/>
  </si>
  <si>
    <t>조명탑4,관리실</t>
    <phoneticPr fontId="2" type="noConversion"/>
  </si>
  <si>
    <t>금파테니스클럽</t>
    <phoneticPr fontId="2" type="noConversion"/>
  </si>
  <si>
    <t>테니스장 3면</t>
    <phoneticPr fontId="2" type="noConversion"/>
  </si>
  <si>
    <t>이천시</t>
    <phoneticPr fontId="2" type="noConversion"/>
  </si>
  <si>
    <t>부발읍 무촌리 52-16외</t>
    <phoneticPr fontId="2" type="noConversion"/>
  </si>
  <si>
    <t>이천시 종합운동장</t>
    <phoneticPr fontId="2" type="noConversion"/>
  </si>
  <si>
    <t>체육시설관리사무소
(644-2671)</t>
    <phoneticPr fontId="2" type="noConversion"/>
  </si>
  <si>
    <t>체육지원센터</t>
    <phoneticPr fontId="2" type="noConversion"/>
  </si>
  <si>
    <t>13</t>
    <phoneticPr fontId="2" type="noConversion"/>
  </si>
  <si>
    <t>이천상무</t>
    <phoneticPr fontId="2" type="noConversion"/>
  </si>
  <si>
    <t>1, (1200*730)</t>
    <phoneticPr fontId="2" type="noConversion"/>
  </si>
  <si>
    <t>크레이, 관리실</t>
    <phoneticPr fontId="2" type="noConversion"/>
  </si>
  <si>
    <t>통합관리</t>
    <phoneticPr fontId="2" type="noConversion"/>
  </si>
  <si>
    <t>족구장</t>
    <phoneticPr fontId="2" type="noConversion"/>
  </si>
  <si>
    <t>크레이</t>
    <phoneticPr fontId="2" type="noConversion"/>
  </si>
  <si>
    <t>안성시</t>
    <phoneticPr fontId="2" type="noConversion"/>
  </si>
  <si>
    <t>보개면 양복리 210</t>
    <phoneticPr fontId="2" type="noConversion"/>
  </si>
  <si>
    <t>안성시 종합운동장</t>
    <phoneticPr fontId="2" type="noConversion"/>
  </si>
  <si>
    <t>안성시 시설관리공단
(676-2773)</t>
    <phoneticPr fontId="2" type="noConversion"/>
  </si>
  <si>
    <t>http://asimc.or.kr/</t>
    <phoneticPr fontId="2" type="noConversion"/>
  </si>
  <si>
    <t>시민 등</t>
    <phoneticPr fontId="2" type="noConversion"/>
  </si>
  <si>
    <t>양주시</t>
    <phoneticPr fontId="2" type="noConversion"/>
  </si>
  <si>
    <t>고덕체육공원</t>
    <phoneticPr fontId="2" type="noConversion"/>
  </si>
  <si>
    <t>명칭변경(고덕축구장)</t>
    <phoneticPr fontId="2" type="noConversion"/>
  </si>
  <si>
    <t>포천시</t>
    <phoneticPr fontId="2" type="noConversion"/>
  </si>
  <si>
    <t>군내면 구읍리 691</t>
    <phoneticPr fontId="2" type="noConversion"/>
  </si>
  <si>
    <t>포천종합운동장</t>
    <phoneticPr fontId="2" type="noConversion"/>
  </si>
  <si>
    <t xml:space="preserve"> 주민자치과 
(530-8079)</t>
    <phoneticPr fontId="2" type="noConversion"/>
  </si>
  <si>
    <t>4명</t>
    <phoneticPr fontId="2" type="noConversion"/>
  </si>
  <si>
    <t>포천시민</t>
    <phoneticPr fontId="2" type="noConversion"/>
  </si>
  <si>
    <t xml:space="preserve">조명탑 4개, </t>
    <phoneticPr fontId="2" type="noConversion"/>
  </si>
  <si>
    <t>포천시테니스협회</t>
    <phoneticPr fontId="2" type="noConversion"/>
  </si>
  <si>
    <t>씨름장</t>
    <phoneticPr fontId="2" type="noConversion"/>
  </si>
  <si>
    <t>비가림시설 설치</t>
    <phoneticPr fontId="2" type="noConversion"/>
  </si>
  <si>
    <t>테니스장 5면
씨름장 1면</t>
    <phoneticPr fontId="2" type="noConversion"/>
  </si>
  <si>
    <t>오산시</t>
    <phoneticPr fontId="2" type="noConversion"/>
  </si>
  <si>
    <t>오산동 49</t>
    <phoneticPr fontId="2" type="noConversion"/>
  </si>
  <si>
    <t>오산시공설운동장</t>
    <phoneticPr fontId="2" type="noConversion"/>
  </si>
  <si>
    <t>osan.go.kr</t>
    <phoneticPr fontId="2" type="noConversion"/>
  </si>
  <si>
    <t>배구장 1, 족구장 1,
배드민턴1</t>
    <phoneticPr fontId="2" type="noConversion"/>
  </si>
  <si>
    <t>하남시</t>
    <phoneticPr fontId="2" type="noConversion"/>
  </si>
  <si>
    <t>하남종합운동장
주경기장</t>
    <phoneticPr fontId="2" type="noConversion"/>
  </si>
  <si>
    <t>하남시도시개발공사</t>
    <phoneticPr fontId="2" type="noConversion"/>
  </si>
  <si>
    <t>여주군</t>
    <phoneticPr fontId="2" type="noConversion"/>
  </si>
  <si>
    <t>월송리1</t>
    <phoneticPr fontId="2" type="noConversion"/>
  </si>
  <si>
    <t>여주종합운동장</t>
    <phoneticPr fontId="2" type="noConversion"/>
  </si>
  <si>
    <t>직영</t>
    <phoneticPr fontId="2" type="noConversion"/>
  </si>
  <si>
    <t>여주군민</t>
    <phoneticPr fontId="2" type="noConversion"/>
  </si>
  <si>
    <t>군테니스협회</t>
    <phoneticPr fontId="2" type="noConversion"/>
  </si>
  <si>
    <t>동두천시</t>
    <phoneticPr fontId="2" type="noConversion"/>
  </si>
  <si>
    <t>생연동 70</t>
    <phoneticPr fontId="2" type="noConversion"/>
  </si>
  <si>
    <t>동두천시 종합운동장</t>
    <phoneticPr fontId="2" type="noConversion"/>
  </si>
  <si>
    <t>동두천시시설사업소</t>
    <phoneticPr fontId="2" type="noConversion"/>
  </si>
  <si>
    <t>시설관리사업소</t>
    <phoneticPr fontId="2" type="noConversion"/>
  </si>
  <si>
    <t>크레이,조명탑4</t>
    <phoneticPr fontId="2" type="noConversion"/>
  </si>
  <si>
    <t>동두천시테니스협회</t>
    <phoneticPr fontId="2" type="noConversion"/>
  </si>
  <si>
    <t>축구 보조구장</t>
    <phoneticPr fontId="2" type="noConversion"/>
  </si>
  <si>
    <t>시설사업소</t>
    <phoneticPr fontId="2" type="noConversion"/>
  </si>
  <si>
    <t>테니스장 6, 보조축구장 2,
 게이트볼장 1</t>
    <phoneticPr fontId="2" type="noConversion"/>
  </si>
  <si>
    <t>과천시</t>
    <phoneticPr fontId="2" type="noConversion"/>
  </si>
  <si>
    <t>관  문  동 3</t>
    <phoneticPr fontId="2" type="noConversion"/>
  </si>
  <si>
    <t>관문체육공원
운동장</t>
    <phoneticPr fontId="2" type="noConversion"/>
  </si>
  <si>
    <t>과천시시설관리공단</t>
    <phoneticPr fontId="2" type="noConversion"/>
  </si>
  <si>
    <t>citizenshall.or.kr</t>
    <phoneticPr fontId="2" type="noConversion"/>
  </si>
  <si>
    <t>23명</t>
    <phoneticPr fontId="2" type="noConversion"/>
  </si>
  <si>
    <t>대  관</t>
    <phoneticPr fontId="2" type="noConversion"/>
  </si>
  <si>
    <t>1.2m</t>
    <phoneticPr fontId="2" type="noConversion"/>
  </si>
  <si>
    <t>목재계단식</t>
    <phoneticPr fontId="2" type="noConversion"/>
  </si>
  <si>
    <t>4 (1000W x 6개)</t>
    <phoneticPr fontId="2" type="noConversion"/>
  </si>
  <si>
    <t>30 lux</t>
    <phoneticPr fontId="2" type="noConversion"/>
  </si>
  <si>
    <t>조명탑2 (1000W x 2개)</t>
    <phoneticPr fontId="2" type="noConversion"/>
  </si>
  <si>
    <t>과천시 시설관리공단</t>
    <phoneticPr fontId="2" type="noConversion"/>
  </si>
  <si>
    <t>농  구  장</t>
    <phoneticPr fontId="2" type="noConversion"/>
  </si>
  <si>
    <t>배  구  장</t>
    <phoneticPr fontId="2" type="noConversion"/>
  </si>
  <si>
    <t>테 니 스 장</t>
    <phoneticPr fontId="2" type="noConversion"/>
  </si>
  <si>
    <t>조명탑3 (400W x 12개)</t>
    <phoneticPr fontId="2" type="noConversion"/>
  </si>
  <si>
    <t>가평군</t>
    <phoneticPr fontId="2" type="noConversion"/>
  </si>
  <si>
    <t>가평읍 대곡리 320번지</t>
    <phoneticPr fontId="2" type="noConversion"/>
  </si>
  <si>
    <t>가평종합운동장</t>
    <phoneticPr fontId="2" type="noConversion"/>
  </si>
  <si>
    <t>문화체육시설담당
(580~2765)</t>
    <phoneticPr fontId="2" type="noConversion"/>
  </si>
  <si>
    <t>www.ga21.net</t>
    <phoneticPr fontId="2" type="noConversion"/>
  </si>
  <si>
    <t>대교캉카루여자 축구팀</t>
    <phoneticPr fontId="2" type="noConversion"/>
  </si>
  <si>
    <t>계단식+토성잔디</t>
    <phoneticPr fontId="2" type="noConversion"/>
  </si>
  <si>
    <t>후원금</t>
    <phoneticPr fontId="2" type="noConversion"/>
  </si>
  <si>
    <t>관람석 설치('09.3월)</t>
    <phoneticPr fontId="2" type="noConversion"/>
  </si>
  <si>
    <t>연천군</t>
    <phoneticPr fontId="2" type="noConversion"/>
  </si>
  <si>
    <t>연천읍 옥산리 320</t>
    <phoneticPr fontId="2" type="noConversion"/>
  </si>
  <si>
    <t>연천공설운동장</t>
    <phoneticPr fontId="2" type="noConversion"/>
  </si>
  <si>
    <t>시설관리공단(834-9585)</t>
    <phoneticPr fontId="2" type="noConversion"/>
  </si>
  <si>
    <t>전곡초중고학교육상부</t>
    <phoneticPr fontId="2" type="noConversion"/>
  </si>
  <si>
    <t>크레이, 10석,조명탑3</t>
    <phoneticPr fontId="2" type="noConversion"/>
  </si>
  <si>
    <t>연천군시설관리공단</t>
    <phoneticPr fontId="2" type="noConversion"/>
  </si>
  <si>
    <t>게이트볼연합회</t>
    <phoneticPr fontId="2" type="noConversion"/>
  </si>
  <si>
    <t>클레이,조명탑1</t>
    <phoneticPr fontId="2" type="noConversion"/>
  </si>
  <si>
    <t>보조축구장 2, 게이트볼장 4,
 족구장 2, 농구장 2</t>
    <phoneticPr fontId="2" type="noConversion"/>
  </si>
  <si>
    <t>연천공설운동장 보조트랙</t>
    <phoneticPr fontId="2" type="noConversion"/>
  </si>
  <si>
    <t>테니스장</t>
    <phoneticPr fontId="2" type="noConversion"/>
  </si>
  <si>
    <t>lux</t>
    <phoneticPr fontId="2" type="noConversion"/>
  </si>
  <si>
    <t>농구장</t>
    <phoneticPr fontId="2" type="noConversion"/>
  </si>
  <si>
    <t>스텐드</t>
    <phoneticPr fontId="2" type="noConversion"/>
  </si>
  <si>
    <t>위탁
(생활체육협의회)</t>
    <phoneticPr fontId="2" type="noConversion"/>
  </si>
  <si>
    <t>배구장</t>
    <phoneticPr fontId="2" type="noConversion"/>
  </si>
  <si>
    <t xml:space="preserve"> </t>
    <phoneticPr fontId="2" type="noConversion"/>
  </si>
  <si>
    <t>씨름장</t>
    <phoneticPr fontId="2" type="noConversion"/>
  </si>
  <si>
    <t>마사토</t>
    <phoneticPr fontId="2" type="noConversion"/>
  </si>
  <si>
    <t>인조잔디</t>
    <phoneticPr fontId="2" type="noConversion"/>
  </si>
  <si>
    <t>콘크리트</t>
    <phoneticPr fontId="2" type="noConversion"/>
  </si>
  <si>
    <t>수원시종합운동장관리사무소</t>
    <phoneticPr fontId="2" type="noConversion"/>
  </si>
  <si>
    <t>stadium.suwon.ne.kr</t>
    <phoneticPr fontId="2" type="noConversion"/>
  </si>
  <si>
    <t>의자식</t>
    <phoneticPr fontId="2" type="noConversion"/>
  </si>
  <si>
    <t>시설관리공단</t>
    <phoneticPr fontId="2" type="noConversion"/>
  </si>
  <si>
    <t>인조잔디</t>
    <phoneticPr fontId="2" type="noConversion"/>
  </si>
  <si>
    <t>게이트볼장</t>
    <phoneticPr fontId="2" type="noConversion"/>
  </si>
  <si>
    <t>철근콘크리트</t>
    <phoneticPr fontId="2" type="noConversion"/>
  </si>
  <si>
    <t>시민</t>
    <phoneticPr fontId="2" type="noConversion"/>
  </si>
  <si>
    <t>청주시</t>
    <phoneticPr fontId="2" type="noConversion"/>
  </si>
  <si>
    <t>사직동 808</t>
    <phoneticPr fontId="2" type="noConversion"/>
  </si>
  <si>
    <t>청주종합경기장</t>
    <phoneticPr fontId="2" type="noConversion"/>
  </si>
  <si>
    <t>문화예술체육회관 220-4619</t>
    <phoneticPr fontId="2" type="noConversion"/>
  </si>
  <si>
    <t>www.cjcity.net</t>
    <phoneticPr fontId="2" type="noConversion"/>
  </si>
  <si>
    <t>문화예술체육회관</t>
    <phoneticPr fontId="2" type="noConversion"/>
  </si>
  <si>
    <t>육상연맹,축구협회</t>
    <phoneticPr fontId="2" type="noConversion"/>
  </si>
  <si>
    <t>2003-2004</t>
    <phoneticPr fontId="2" type="noConversion"/>
  </si>
  <si>
    <t>1600 lux</t>
    <phoneticPr fontId="2" type="noConversion"/>
  </si>
  <si>
    <t>축구장</t>
    <phoneticPr fontId="2" type="noConversion"/>
  </si>
  <si>
    <t>통합</t>
    <phoneticPr fontId="2" type="noConversion"/>
  </si>
  <si>
    <t>멀리뛰기</t>
    <phoneticPr fontId="2" type="noConversion"/>
  </si>
  <si>
    <t>높이뛰기</t>
    <phoneticPr fontId="2" type="noConversion"/>
  </si>
  <si>
    <t>충주시</t>
    <phoneticPr fontId="2" type="noConversion"/>
  </si>
  <si>
    <t>교현동 500</t>
    <phoneticPr fontId="2" type="noConversion"/>
  </si>
  <si>
    <t>충주종합운동장</t>
    <phoneticPr fontId="2" type="noConversion"/>
  </si>
  <si>
    <t>체육시설관리소 850-5696</t>
    <phoneticPr fontId="2" type="noConversion"/>
  </si>
  <si>
    <t>www.chungju.chungbuk.kr</t>
    <phoneticPr fontId="2" type="noConversion"/>
  </si>
  <si>
    <t>지역주민</t>
    <phoneticPr fontId="2" type="noConversion"/>
  </si>
  <si>
    <t>타워조명 2개소</t>
    <phoneticPr fontId="2" type="noConversion"/>
  </si>
  <si>
    <t>제천시</t>
    <phoneticPr fontId="2" type="noConversion"/>
  </si>
  <si>
    <t>화산동 1번지</t>
    <phoneticPr fontId="2" type="noConversion"/>
  </si>
  <si>
    <t>제천종합운동장</t>
    <phoneticPr fontId="2" type="noConversion"/>
  </si>
  <si>
    <t>문화체육시설관리소 640-4056</t>
    <phoneticPr fontId="2" type="noConversion"/>
  </si>
  <si>
    <t>www.okjc.net</t>
    <phoneticPr fontId="2" type="noConversion"/>
  </si>
  <si>
    <t>청풍면 물태리 103</t>
    <phoneticPr fontId="2" type="noConversion"/>
  </si>
  <si>
    <t>청풍공설운동장</t>
    <phoneticPr fontId="2" type="noConversion"/>
  </si>
  <si>
    <t>문화관광과 640-5682</t>
    <phoneticPr fontId="2" type="noConversion"/>
  </si>
  <si>
    <t>청원군</t>
    <phoneticPr fontId="2" type="noConversion"/>
  </si>
  <si>
    <t>내수면 덕암리 산11-1</t>
    <phoneticPr fontId="2" type="noConversion"/>
  </si>
  <si>
    <t>청원공설운동장</t>
    <phoneticPr fontId="2" type="noConversion"/>
  </si>
  <si>
    <t>생활체육협의회 251-3581</t>
    <phoneticPr fontId="2" type="noConversion"/>
  </si>
  <si>
    <t>www.puru.net</t>
    <phoneticPr fontId="2" type="noConversion"/>
  </si>
  <si>
    <t>계딘식</t>
    <phoneticPr fontId="2" type="noConversion"/>
  </si>
  <si>
    <t>토성잔디</t>
    <phoneticPr fontId="2" type="noConversion"/>
  </si>
  <si>
    <t>위탁(생체협)</t>
    <phoneticPr fontId="2" type="noConversion"/>
  </si>
  <si>
    <t>보은군</t>
    <phoneticPr fontId="2" type="noConversion"/>
  </si>
  <si>
    <t>보은읍 이평리 42</t>
    <phoneticPr fontId="2" type="noConversion"/>
  </si>
  <si>
    <t>보은공설운동장</t>
    <phoneticPr fontId="2" type="noConversion"/>
  </si>
  <si>
    <t>문화관광과 540-3382</t>
    <phoneticPr fontId="2" type="noConversion"/>
  </si>
  <si>
    <t>www.boeun.go.kr</t>
    <phoneticPr fontId="2" type="noConversion"/>
  </si>
  <si>
    <t>몬도
(천연탄성고무)</t>
    <phoneticPr fontId="2" type="noConversion"/>
  </si>
  <si>
    <t>보은전천후보조육상경기장</t>
    <phoneticPr fontId="2" type="noConversion"/>
  </si>
  <si>
    <t>시설관리사업소</t>
    <phoneticPr fontId="2" type="noConversion"/>
  </si>
  <si>
    <t>옥천군</t>
    <phoneticPr fontId="2" type="noConversion"/>
  </si>
  <si>
    <t>옥천 문정 390</t>
    <phoneticPr fontId="2" type="noConversion"/>
  </si>
  <si>
    <t>옥천공설운동장</t>
    <phoneticPr fontId="2" type="noConversion"/>
  </si>
  <si>
    <t>문화공보과 730-3254</t>
    <phoneticPr fontId="2" type="noConversion"/>
  </si>
  <si>
    <t>www.oc.go.kr</t>
    <phoneticPr fontId="2" type="noConversion"/>
  </si>
  <si>
    <t>탄성포장재</t>
    <phoneticPr fontId="2" type="noConversion"/>
  </si>
  <si>
    <t>영동군</t>
    <phoneticPr fontId="2" type="noConversion"/>
  </si>
  <si>
    <t>영동읍 매천리 110-1</t>
    <phoneticPr fontId="2" type="noConversion"/>
  </si>
  <si>
    <t>영동군민운동장</t>
    <phoneticPr fontId="2" type="noConversion"/>
  </si>
  <si>
    <t>문화공보과 740-3235</t>
    <phoneticPr fontId="2" type="noConversion"/>
  </si>
  <si>
    <t>www.yeongdong.go.kr</t>
    <phoneticPr fontId="2" type="noConversion"/>
  </si>
  <si>
    <t xml:space="preserve">육상경기부 등 </t>
    <phoneticPr fontId="2" type="noConversion"/>
  </si>
  <si>
    <t>영동군테니스연합회</t>
    <phoneticPr fontId="2" type="noConversion"/>
  </si>
  <si>
    <t>진천군</t>
    <phoneticPr fontId="2" type="noConversion"/>
  </si>
  <si>
    <t>진천선수촌
옥외 육상장</t>
    <phoneticPr fontId="2" type="noConversion"/>
  </si>
  <si>
    <t>대한체육회</t>
    <phoneticPr fontId="2" type="noConversion"/>
  </si>
  <si>
    <t>선수촌관리팀</t>
    <phoneticPr fontId="2" type="noConversion"/>
  </si>
  <si>
    <t>교성리 74</t>
    <phoneticPr fontId="2" type="noConversion"/>
  </si>
  <si>
    <t>생거진천종합운동장</t>
    <phoneticPr fontId="2" type="noConversion"/>
  </si>
  <si>
    <t>문화체육과 539-3252</t>
    <phoneticPr fontId="2" type="noConversion"/>
  </si>
  <si>
    <t>www.jincheon.go.kr</t>
    <phoneticPr fontId="2" type="noConversion"/>
  </si>
  <si>
    <t>진천군육상실업팀</t>
    <phoneticPr fontId="2" type="noConversion"/>
  </si>
  <si>
    <t>본부스탠드,사무실,화장실,갱의실,관리실,창고 등</t>
    <phoneticPr fontId="2" type="noConversion"/>
  </si>
  <si>
    <t>필드내</t>
    <phoneticPr fontId="2" type="noConversion"/>
  </si>
  <si>
    <t>괴산군</t>
    <phoneticPr fontId="2" type="noConversion"/>
  </si>
  <si>
    <t>괴산읍 서부리177</t>
    <phoneticPr fontId="2" type="noConversion"/>
  </si>
  <si>
    <t>괴산공설운동장</t>
    <phoneticPr fontId="2" type="noConversion"/>
  </si>
  <si>
    <t>문화관광과 832-2421</t>
    <phoneticPr fontId="2" type="noConversion"/>
  </si>
  <si>
    <t>www.cbgs.net</t>
    <phoneticPr fontId="2" type="noConversion"/>
  </si>
  <si>
    <t>생활체육협의회</t>
    <phoneticPr fontId="2" type="noConversion"/>
  </si>
  <si>
    <t>롤러장 1면 450</t>
    <phoneticPr fontId="2" type="noConversion"/>
  </si>
  <si>
    <t>음성군</t>
    <phoneticPr fontId="2" type="noConversion"/>
  </si>
  <si>
    <t>음성읍 읍내리 470-1</t>
    <phoneticPr fontId="2" type="noConversion"/>
  </si>
  <si>
    <t>음성종합운동장</t>
    <phoneticPr fontId="2" type="noConversion"/>
  </si>
  <si>
    <t>문화공보과 871-3075</t>
    <phoneticPr fontId="2" type="noConversion"/>
  </si>
  <si>
    <t>www.es21.net</t>
    <phoneticPr fontId="2" type="noConversion"/>
  </si>
  <si>
    <t>음성군청, 음성고교 육상팀</t>
    <phoneticPr fontId="2" type="noConversion"/>
  </si>
  <si>
    <t>싸이클경기장</t>
    <phoneticPr fontId="2" type="noConversion"/>
  </si>
  <si>
    <t>금왕체육공원
운동장</t>
    <phoneticPr fontId="2" type="noConversion"/>
  </si>
  <si>
    <t>단양군</t>
    <phoneticPr fontId="2" type="noConversion"/>
  </si>
  <si>
    <t>별곡리15-6</t>
    <phoneticPr fontId="2" type="noConversion"/>
  </si>
  <si>
    <t>단양공설운동장</t>
    <phoneticPr fontId="2" type="noConversion"/>
  </si>
  <si>
    <t>위민홍보실 420-3123</t>
    <phoneticPr fontId="2" type="noConversion"/>
  </si>
  <si>
    <t>www.dy21.net</t>
    <phoneticPr fontId="2" type="noConversion"/>
  </si>
  <si>
    <t>의자식 및 스탠드</t>
    <phoneticPr fontId="2" type="noConversion"/>
  </si>
  <si>
    <t xml:space="preserve"> </t>
    <phoneticPr fontId="2" type="noConversion"/>
  </si>
  <si>
    <t>공공시설관리소</t>
    <phoneticPr fontId="2" type="noConversion"/>
  </si>
  <si>
    <t>천안시</t>
    <phoneticPr fontId="2" type="noConversion"/>
  </si>
  <si>
    <t>천안종합운동장</t>
    <phoneticPr fontId="2" type="noConversion"/>
  </si>
  <si>
    <t>종합체육시설관리소</t>
    <phoneticPr fontId="2" type="noConversion"/>
  </si>
  <si>
    <t>공주시</t>
    <phoneticPr fontId="2" type="noConversion"/>
  </si>
  <si>
    <t>공주시종합운동장</t>
    <phoneticPr fontId="2" type="noConversion"/>
  </si>
  <si>
    <t>보령시</t>
    <phoneticPr fontId="2" type="noConversion"/>
  </si>
  <si>
    <t>보령종합경기장</t>
    <phoneticPr fontId="2" type="noConversion"/>
  </si>
  <si>
    <t>아산시</t>
    <phoneticPr fontId="2" type="noConversion"/>
  </si>
  <si>
    <t>이순신종합운동장</t>
    <phoneticPr fontId="2" type="noConversion"/>
  </si>
  <si>
    <t>서산시</t>
    <phoneticPr fontId="2" type="noConversion"/>
  </si>
  <si>
    <t>서산종합운동장</t>
    <phoneticPr fontId="2" type="noConversion"/>
  </si>
  <si>
    <t>문화체육시설
관리사업소</t>
    <phoneticPr fontId="2" type="noConversion"/>
  </si>
  <si>
    <t>스포츠플렉스</t>
    <phoneticPr fontId="2" type="noConversion"/>
  </si>
  <si>
    <t xml:space="preserve"> 21,279㎡ </t>
    <phoneticPr fontId="2" type="noConversion"/>
  </si>
  <si>
    <t>논산시</t>
    <phoneticPr fontId="2" type="noConversion"/>
  </si>
  <si>
    <t>논산공설운동장</t>
    <phoneticPr fontId="2" type="noConversion"/>
  </si>
  <si>
    <t>계룡시</t>
    <phoneticPr fontId="2" type="noConversion"/>
  </si>
  <si>
    <t>계룡종합운동장</t>
    <phoneticPr fontId="2" type="noConversion"/>
  </si>
  <si>
    <t>계룡시
(어울림터사업소)</t>
    <phoneticPr fontId="2" type="noConversion"/>
  </si>
  <si>
    <t>당진시</t>
    <phoneticPr fontId="2" type="noConversion"/>
  </si>
  <si>
    <t>공설종합운동장</t>
    <phoneticPr fontId="2" type="noConversion"/>
  </si>
  <si>
    <t>성남시시설관리공단
(725-7100)</t>
    <phoneticPr fontId="2" type="noConversion"/>
  </si>
  <si>
    <t>http//simc.or.kr</t>
    <phoneticPr fontId="2" type="noConversion"/>
  </si>
  <si>
    <t>성남시 중고등부 육상대표부</t>
    <phoneticPr fontId="2" type="noConversion"/>
  </si>
  <si>
    <t>몬드트랙</t>
    <phoneticPr fontId="2" type="noConversion"/>
  </si>
  <si>
    <t>금산군</t>
    <phoneticPr fontId="2" type="noConversion"/>
  </si>
  <si>
    <t>금산종합운동장</t>
    <phoneticPr fontId="2" type="noConversion"/>
  </si>
  <si>
    <t>부여군</t>
  </si>
  <si>
    <t>부여종합운동장</t>
  </si>
  <si>
    <t>몬도트랙</t>
  </si>
  <si>
    <t>청양군</t>
    <phoneticPr fontId="2" type="noConversion"/>
  </si>
  <si>
    <t>청양공설운동장</t>
    <phoneticPr fontId="2" type="noConversion"/>
  </si>
  <si>
    <t>공공시설사업소</t>
    <phoneticPr fontId="2" type="noConversion"/>
  </si>
  <si>
    <t>스포츠플렉스</t>
    <phoneticPr fontId="2" type="noConversion"/>
  </si>
  <si>
    <t>천연잔디</t>
    <phoneticPr fontId="2" type="noConversion"/>
  </si>
  <si>
    <t>홍성군</t>
    <phoneticPr fontId="2" type="noConversion"/>
  </si>
  <si>
    <t xml:space="preserve"> 조원동 775-1</t>
    <phoneticPr fontId="2" type="noConversion"/>
  </si>
  <si>
    <t>홍주종합경기장</t>
    <phoneticPr fontId="2" type="noConversion"/>
  </si>
  <si>
    <t>공공시설관리사무소</t>
    <phoneticPr fontId="2" type="noConversion"/>
  </si>
  <si>
    <t>삼성 프로2군, 수원시청 축구단</t>
    <phoneticPr fontId="2" type="noConversion"/>
  </si>
  <si>
    <t>우레탄</t>
    <phoneticPr fontId="2" type="noConversion"/>
  </si>
  <si>
    <t>lux</t>
    <phoneticPr fontId="2" type="noConversion"/>
  </si>
  <si>
    <t>테니스장</t>
    <phoneticPr fontId="2" type="noConversion"/>
  </si>
  <si>
    <t xml:space="preserve">조명탑6개소, </t>
    <phoneticPr fontId="2" type="noConversion"/>
  </si>
  <si>
    <t>가평생활체육테니스협회</t>
    <phoneticPr fontId="2" type="noConversion"/>
  </si>
  <si>
    <t>예산군</t>
    <phoneticPr fontId="2" type="noConversion"/>
  </si>
  <si>
    <t>성남동 3110번지</t>
    <phoneticPr fontId="2" type="noConversion"/>
  </si>
  <si>
    <t>예산공설운동장</t>
    <phoneticPr fontId="2" type="noConversion"/>
  </si>
  <si>
    <t>종합운동장관리사무소
(729-5870)</t>
    <phoneticPr fontId="2" type="noConversion"/>
  </si>
  <si>
    <t>cans21.net</t>
    <phoneticPr fontId="2" type="noConversion"/>
  </si>
  <si>
    <t>예산군
(문화체육과)</t>
    <phoneticPr fontId="2" type="noConversion"/>
  </si>
  <si>
    <t>일화축구단</t>
    <phoneticPr fontId="2" type="noConversion"/>
  </si>
  <si>
    <t>게이트볼장</t>
    <phoneticPr fontId="2" type="noConversion"/>
  </si>
  <si>
    <t>김천시</t>
    <phoneticPr fontId="2" type="noConversion"/>
  </si>
  <si>
    <t>구미시</t>
    <phoneticPr fontId="2" type="noConversion"/>
  </si>
  <si>
    <t>영주시</t>
    <phoneticPr fontId="2" type="noConversion"/>
  </si>
  <si>
    <t>상주시</t>
    <phoneticPr fontId="2" type="noConversion"/>
  </si>
  <si>
    <t>문경시</t>
    <phoneticPr fontId="2" type="noConversion"/>
  </si>
  <si>
    <t>포항시</t>
    <phoneticPr fontId="2" type="noConversion"/>
  </si>
  <si>
    <t>제기동 23</t>
    <phoneticPr fontId="2" type="noConversion"/>
  </si>
  <si>
    <t>포항종합운동장</t>
    <phoneticPr fontId="2" type="noConversion"/>
  </si>
  <si>
    <t>문화공보관광과(245-6571)</t>
    <phoneticPr fontId="2" type="noConversion"/>
  </si>
  <si>
    <t>조명탑수</t>
    <phoneticPr fontId="2" type="noConversion"/>
  </si>
  <si>
    <t>농구대 2</t>
    <phoneticPr fontId="2" type="noConversion"/>
  </si>
  <si>
    <t>문화공보관광과(245-6571)</t>
    <phoneticPr fontId="2" type="noConversion"/>
  </si>
  <si>
    <t>경주시</t>
    <phoneticPr fontId="2" type="noConversion"/>
  </si>
  <si>
    <t>황성동 산1-1</t>
    <phoneticPr fontId="2" type="noConversion"/>
  </si>
  <si>
    <t>경주시민운동장</t>
    <phoneticPr fontId="2" type="noConversion"/>
  </si>
  <si>
    <t>경주시사적관리사무소(779-6711)</t>
    <phoneticPr fontId="2" type="noConversion"/>
  </si>
  <si>
    <t>www.gyeongju.gyeongbuk.kr</t>
    <phoneticPr fontId="2" type="noConversion"/>
  </si>
  <si>
    <t>사적공원관리사무소</t>
    <phoneticPr fontId="2" type="noConversion"/>
  </si>
  <si>
    <t>경주시육상연맹</t>
    <phoneticPr fontId="2" type="noConversion"/>
  </si>
  <si>
    <t>의자식, 계단식</t>
    <phoneticPr fontId="2" type="noConversion"/>
  </si>
  <si>
    <t>안강읍 산대리 108-6</t>
    <phoneticPr fontId="2" type="noConversion"/>
  </si>
  <si>
    <t>안강운동장</t>
    <phoneticPr fontId="2" type="noConversion"/>
  </si>
  <si>
    <t>안강읍사무소(761-2080)</t>
    <phoneticPr fontId="2" type="noConversion"/>
  </si>
  <si>
    <t>경주시청여자하키팀</t>
    <phoneticPr fontId="2" type="noConversion"/>
  </si>
  <si>
    <t>건천운동장</t>
    <phoneticPr fontId="2" type="noConversion"/>
  </si>
  <si>
    <t>삼락동 488-1</t>
    <phoneticPr fontId="2" type="noConversion"/>
  </si>
  <si>
    <t>김천시 종합운동장</t>
    <phoneticPr fontId="2" type="noConversion"/>
  </si>
  <si>
    <t>새마을체육과(420-6093)</t>
    <phoneticPr fontId="2" type="noConversion"/>
  </si>
  <si>
    <t>김천교육청 및 각학교</t>
    <phoneticPr fontId="2" type="noConversion"/>
  </si>
  <si>
    <t>김천시 종합운동장
보조경기장</t>
    <phoneticPr fontId="2" type="noConversion"/>
  </si>
  <si>
    <t>부지면적은 
종합운동장에 포함</t>
    <phoneticPr fontId="2" type="noConversion"/>
  </si>
  <si>
    <t>안동시</t>
    <phoneticPr fontId="2" type="noConversion"/>
  </si>
  <si>
    <t>정하동 417</t>
    <phoneticPr fontId="2" type="noConversion"/>
  </si>
  <si>
    <t>안동시민운동장</t>
    <phoneticPr fontId="2" type="noConversion"/>
  </si>
  <si>
    <t>문화체육시설관리사무소(851-6535)</t>
    <phoneticPr fontId="2" type="noConversion"/>
  </si>
  <si>
    <t>시민</t>
    <phoneticPr fontId="2" type="noConversion"/>
  </si>
  <si>
    <t>안동시민운동장
보조경기장</t>
    <phoneticPr fontId="2" type="noConversion"/>
  </si>
  <si>
    <t>광평동 277</t>
    <phoneticPr fontId="2" type="noConversion"/>
  </si>
  <si>
    <t>구미시민종합운동장</t>
    <phoneticPr fontId="2" type="noConversion"/>
  </si>
  <si>
    <t>체육시설관리사무소(450-0353)</t>
    <phoneticPr fontId="2" type="noConversion"/>
  </si>
  <si>
    <t>구미시청실업팀</t>
    <phoneticPr fontId="2" type="noConversion"/>
  </si>
  <si>
    <t>몬도</t>
    <phoneticPr fontId="2" type="noConversion"/>
  </si>
  <si>
    <t>계단식, 의자식</t>
    <phoneticPr fontId="2" type="noConversion"/>
  </si>
  <si>
    <t>1999-2001</t>
    <phoneticPr fontId="2" type="noConversion"/>
  </si>
  <si>
    <t>1(22.5m*6.05m)</t>
    <phoneticPr fontId="2" type="noConversion"/>
  </si>
  <si>
    <t>조명탑수</t>
    <phoneticPr fontId="2" type="noConversion"/>
  </si>
  <si>
    <t>'09년 우레탄 보수</t>
    <phoneticPr fontId="2" type="noConversion"/>
  </si>
  <si>
    <t>보조경기장</t>
    <phoneticPr fontId="2" type="noConversion"/>
  </si>
  <si>
    <t>시민운동장관리사무소(639-6695)</t>
    <phoneticPr fontId="2" type="noConversion"/>
  </si>
  <si>
    <t>www.yeong.ju.go.kr</t>
    <phoneticPr fontId="2" type="noConversion"/>
  </si>
  <si>
    <t>실업팀, 학교</t>
    <phoneticPr fontId="2" type="noConversion"/>
  </si>
  <si>
    <t>1(12,900*6,200)</t>
    <phoneticPr fontId="2" type="noConversion"/>
  </si>
  <si>
    <t>성화대높이11m, 스텐레스, 160백만원</t>
    <phoneticPr fontId="2" type="noConversion"/>
  </si>
  <si>
    <t>축구장</t>
    <phoneticPr fontId="2" type="noConversion"/>
  </si>
  <si>
    <t>7,140(68*105)</t>
    <phoneticPr fontId="2" type="noConversion"/>
  </si>
  <si>
    <t>야외농구장</t>
    <phoneticPr fontId="2" type="noConversion"/>
  </si>
  <si>
    <t>576(32*18)</t>
    <phoneticPr fontId="2" type="noConversion"/>
  </si>
  <si>
    <t>가흥1동 산21-1</t>
    <phoneticPr fontId="2" type="noConversion"/>
  </si>
  <si>
    <t>영주시민운동장</t>
    <phoneticPr fontId="2" type="noConversion"/>
  </si>
  <si>
    <t>영주시
(체육시설관리사무소)</t>
    <phoneticPr fontId="2" type="noConversion"/>
  </si>
  <si>
    <t>영천시</t>
    <phoneticPr fontId="2" type="noConversion"/>
  </si>
  <si>
    <t>교촌동281</t>
    <phoneticPr fontId="2" type="noConversion"/>
  </si>
  <si>
    <t>영천시민운동장</t>
    <phoneticPr fontId="2" type="noConversion"/>
  </si>
  <si>
    <t>체육시설관리사업소(330-6561)</t>
    <phoneticPr fontId="2" type="noConversion"/>
  </si>
  <si>
    <t>yc.go.kr</t>
    <phoneticPr fontId="2" type="noConversion"/>
  </si>
  <si>
    <t>체육시설
관리사업소</t>
    <phoneticPr fontId="2" type="noConversion"/>
  </si>
  <si>
    <t>의자식+계단식</t>
    <phoneticPr fontId="2" type="noConversion"/>
  </si>
  <si>
    <t>교부세</t>
    <phoneticPr fontId="2" type="noConversion"/>
  </si>
  <si>
    <t>계산동 산59</t>
    <phoneticPr fontId="2" type="noConversion"/>
  </si>
  <si>
    <t>상주시민운동장</t>
    <phoneticPr fontId="2" type="noConversion"/>
  </si>
  <si>
    <t>시민운동장관리사무소(530-6217)</t>
    <phoneticPr fontId="2" type="noConversion"/>
  </si>
  <si>
    <t>시민운동장
관리사무소</t>
    <phoneticPr fontId="2" type="noConversion"/>
  </si>
  <si>
    <t>토사+콘크리트</t>
    <phoneticPr fontId="2" type="noConversion"/>
  </si>
  <si>
    <t>상주시민운동장
보조경기장</t>
    <phoneticPr fontId="2" type="noConversion"/>
  </si>
  <si>
    <t>모전동415-1</t>
    <phoneticPr fontId="2" type="noConversion"/>
  </si>
  <si>
    <t>문경시민운동장</t>
    <phoneticPr fontId="2" type="noConversion"/>
  </si>
  <si>
    <t>사회진흥과(550-6092)</t>
    <phoneticPr fontId="2" type="noConversion"/>
  </si>
  <si>
    <t>성금</t>
    <phoneticPr fontId="2" type="noConversion"/>
  </si>
  <si>
    <t>경산시</t>
    <phoneticPr fontId="2" type="noConversion"/>
  </si>
  <si>
    <t>경산육상경기장</t>
    <phoneticPr fontId="2" type="noConversion"/>
  </si>
  <si>
    <t>의성군</t>
    <phoneticPr fontId="2" type="noConversion"/>
  </si>
  <si>
    <t>의성읍 중리리 516</t>
    <phoneticPr fontId="2" type="noConversion"/>
  </si>
  <si>
    <t>의성군 종합운동장</t>
    <phoneticPr fontId="2" type="noConversion"/>
  </si>
  <si>
    <t>의성군문화체육관리사업소(830-6236)</t>
    <phoneticPr fontId="2" type="noConversion"/>
  </si>
  <si>
    <t>uiseong.go.kr</t>
    <phoneticPr fontId="2" type="noConversion"/>
  </si>
  <si>
    <t>문화체육
관리사업소</t>
    <phoneticPr fontId="2" type="noConversion"/>
  </si>
  <si>
    <t>군민</t>
    <phoneticPr fontId="2" type="noConversion"/>
  </si>
  <si>
    <t>토사
(우레탄)</t>
    <phoneticPr fontId="2" type="noConversion"/>
  </si>
  <si>
    <t>청송군</t>
    <phoneticPr fontId="2" type="noConversion"/>
  </si>
  <si>
    <t>청송군민운동장</t>
    <phoneticPr fontId="2" type="noConversion"/>
  </si>
  <si>
    <t>문화체육시설
사업소</t>
    <phoneticPr fontId="2" type="noConversion"/>
  </si>
  <si>
    <t>영양군</t>
    <phoneticPr fontId="2" type="noConversion"/>
  </si>
  <si>
    <t>영양읍 서부리22-1</t>
    <phoneticPr fontId="2" type="noConversion"/>
  </si>
  <si>
    <t>영양군 공설운동장</t>
    <phoneticPr fontId="2" type="noConversion"/>
  </si>
  <si>
    <t>문화체육시설담당(680-6167)</t>
    <phoneticPr fontId="2" type="noConversion"/>
  </si>
  <si>
    <t>http://yeongyang.gyeongbuk.kr</t>
    <phoneticPr fontId="2" type="noConversion"/>
  </si>
  <si>
    <t>계단식,토성잔디</t>
    <phoneticPr fontId="2" type="noConversion"/>
  </si>
  <si>
    <t>영덕군</t>
    <phoneticPr fontId="2" type="noConversion"/>
  </si>
  <si>
    <t>영덕읍 화개리 251</t>
    <phoneticPr fontId="2" type="noConversion"/>
  </si>
  <si>
    <t>영덕군민운동장</t>
    <phoneticPr fontId="2" type="noConversion"/>
  </si>
  <si>
    <t>사회복지과(730-6096)</t>
    <phoneticPr fontId="2" type="noConversion"/>
  </si>
  <si>
    <t>YD.GO.KR</t>
    <phoneticPr fontId="2" type="noConversion"/>
  </si>
  <si>
    <t>크레이3면, 조명탑3, 관리사1</t>
    <phoneticPr fontId="2" type="noConversion"/>
  </si>
  <si>
    <t>영덕군테니스협회</t>
    <phoneticPr fontId="2" type="noConversion"/>
  </si>
  <si>
    <t>농구장</t>
    <phoneticPr fontId="2" type="noConversion"/>
  </si>
  <si>
    <t>우레탄1면, 골대4</t>
    <phoneticPr fontId="2" type="noConversion"/>
  </si>
  <si>
    <t>통합관리</t>
    <phoneticPr fontId="2" type="noConversion"/>
  </si>
  <si>
    <t>토사2면, 편의시설</t>
    <phoneticPr fontId="2" type="noConversion"/>
  </si>
  <si>
    <t>영해생활체육공원</t>
    <phoneticPr fontId="2" type="noConversion"/>
  </si>
  <si>
    <t>청도군</t>
    <phoneticPr fontId="2" type="noConversion"/>
  </si>
  <si>
    <t>화양읍 동천리 504-2</t>
    <phoneticPr fontId="2" type="noConversion"/>
  </si>
  <si>
    <t>청도공설운동장</t>
    <phoneticPr fontId="2" type="noConversion"/>
  </si>
  <si>
    <t>새마을과(370-6093)</t>
    <phoneticPr fontId="2" type="noConversion"/>
  </si>
  <si>
    <t>예천군</t>
    <phoneticPr fontId="2" type="noConversion"/>
  </si>
  <si>
    <t>예천읍 동본리 186</t>
    <phoneticPr fontId="2" type="noConversion"/>
  </si>
  <si>
    <t>예천군 공설운동장</t>
    <phoneticPr fontId="2" type="noConversion"/>
  </si>
  <si>
    <t>문화체육시설관리사업소(650-6411)</t>
    <phoneticPr fontId="2" type="noConversion"/>
  </si>
  <si>
    <t>yecheon.go.kr</t>
    <phoneticPr fontId="2" type="noConversion"/>
  </si>
  <si>
    <t>예천군체육회</t>
    <phoneticPr fontId="2" type="noConversion"/>
  </si>
  <si>
    <t>10,000
(516)</t>
    <phoneticPr fontId="2" type="noConversion"/>
  </si>
  <si>
    <t>계단식(의자식)</t>
    <phoneticPr fontId="2" type="noConversion"/>
  </si>
  <si>
    <t>예천군 공설운동장
육상보조경기장</t>
    <phoneticPr fontId="2" type="noConversion"/>
  </si>
  <si>
    <t>봉화군</t>
    <phoneticPr fontId="2" type="noConversion"/>
  </si>
  <si>
    <t>봉화읍 해저리 24</t>
    <phoneticPr fontId="2" type="noConversion"/>
  </si>
  <si>
    <t>봉화공설운동장</t>
    <phoneticPr fontId="2" type="noConversion"/>
  </si>
  <si>
    <t>문화경제과(679-6397)</t>
    <phoneticPr fontId="2" type="noConversion"/>
  </si>
  <si>
    <t>특별교부세</t>
    <phoneticPr fontId="2" type="noConversion"/>
  </si>
  <si>
    <t>울진군</t>
    <phoneticPr fontId="2" type="noConversion"/>
  </si>
  <si>
    <t>울진종합운동장</t>
    <phoneticPr fontId="2" type="noConversion"/>
  </si>
  <si>
    <t>울진종합운동장          보조경기장</t>
    <phoneticPr fontId="2" type="noConversion"/>
  </si>
  <si>
    <t>죽변운동장</t>
    <phoneticPr fontId="2" type="noConversion"/>
  </si>
  <si>
    <t>백암다목적운동장</t>
    <phoneticPr fontId="2" type="noConversion"/>
  </si>
  <si>
    <t>칠곡군</t>
    <phoneticPr fontId="2" type="noConversion"/>
  </si>
  <si>
    <t>칠곡종합운동장</t>
    <phoneticPr fontId="2" type="noConversion"/>
  </si>
  <si>
    <t>칠곡군
(체육시설사업소)</t>
    <phoneticPr fontId="2" type="noConversion"/>
  </si>
  <si>
    <t>울릉군</t>
    <phoneticPr fontId="2" type="noConversion"/>
  </si>
  <si>
    <t>울릉공설운동장</t>
    <phoneticPr fontId="2" type="noConversion"/>
  </si>
  <si>
    <t>천연잔디</t>
    <phoneticPr fontId="2" type="noConversion"/>
  </si>
  <si>
    <t>계단식</t>
    <phoneticPr fontId="2" type="noConversion"/>
  </si>
  <si>
    <t>토사</t>
    <phoneticPr fontId="2" type="noConversion"/>
  </si>
  <si>
    <t>철근콘크리트</t>
    <phoneticPr fontId="2" type="noConversion"/>
  </si>
  <si>
    <t>의자식</t>
    <phoneticPr fontId="2" type="noConversion"/>
  </si>
  <si>
    <t>창원시</t>
    <phoneticPr fontId="2" type="noConversion"/>
  </si>
  <si>
    <t>두대동 145</t>
    <phoneticPr fontId="2" type="noConversion"/>
  </si>
  <si>
    <t>창원종합운동장</t>
    <phoneticPr fontId="2" type="noConversion"/>
  </si>
  <si>
    <t>창원시시설관리공단</t>
    <phoneticPr fontId="2" type="noConversion"/>
  </si>
  <si>
    <t>역도장</t>
    <phoneticPr fontId="2" type="noConversion"/>
  </si>
  <si>
    <t>공인 1종 경기장
(2008.10. 재획득)</t>
    <phoneticPr fontId="2" type="noConversion"/>
  </si>
  <si>
    <t>양덕동477</t>
    <phoneticPr fontId="2" type="noConversion"/>
  </si>
  <si>
    <t>마산종합운동장
주경기장</t>
    <phoneticPr fontId="2" type="noConversion"/>
  </si>
  <si>
    <t>체육시설관리소(240-2430)</t>
    <phoneticPr fontId="2" type="noConversion"/>
  </si>
  <si>
    <t>http://masan.go.kr</t>
    <phoneticPr fontId="2" type="noConversion"/>
  </si>
  <si>
    <t>2890럭스</t>
    <phoneticPr fontId="2" type="noConversion"/>
  </si>
  <si>
    <t>육상보조경기장
(2,513㎡)</t>
    <phoneticPr fontId="2" type="noConversion"/>
  </si>
  <si>
    <t>도만동 1번지</t>
    <phoneticPr fontId="2" type="noConversion"/>
  </si>
  <si>
    <t>진해공설운동장</t>
    <phoneticPr fontId="2" type="noConversion"/>
  </si>
  <si>
    <t>문화공보실</t>
    <phoneticPr fontId="2" type="noConversion"/>
  </si>
  <si>
    <t>몬도</t>
    <phoneticPr fontId="2" type="noConversion"/>
  </si>
  <si>
    <t>진주시</t>
    <phoneticPr fontId="2" type="noConversion"/>
  </si>
  <si>
    <t>진주종합경기장
주경기장</t>
    <phoneticPr fontId="2" type="noConversion"/>
  </si>
  <si>
    <t>공인 1종 경기장</t>
    <phoneticPr fontId="2" type="noConversion"/>
  </si>
  <si>
    <t>신안동1-1</t>
    <phoneticPr fontId="2" type="noConversion"/>
  </si>
  <si>
    <t>진주공설운동장</t>
    <phoneticPr fontId="2" type="noConversion"/>
  </si>
  <si>
    <t>진주시기획예산담당관실</t>
    <phoneticPr fontId="2" type="noConversion"/>
  </si>
  <si>
    <t>jinju.go.kr</t>
    <phoneticPr fontId="2" type="noConversion"/>
  </si>
  <si>
    <t>통영시</t>
    <phoneticPr fontId="2" type="noConversion"/>
  </si>
  <si>
    <t>북신동77-2</t>
    <phoneticPr fontId="2" type="noConversion"/>
  </si>
  <si>
    <t>통영공설운동장</t>
    <phoneticPr fontId="2" type="noConversion"/>
  </si>
  <si>
    <t>통영시공공시설관리사업소</t>
    <phoneticPr fontId="2" type="noConversion"/>
  </si>
  <si>
    <t>통영시민,체육단체</t>
    <phoneticPr fontId="2" type="noConversion"/>
  </si>
  <si>
    <t>복합시설(축구장)</t>
    <phoneticPr fontId="2" type="noConversion"/>
  </si>
  <si>
    <t>사천시</t>
    <phoneticPr fontId="2" type="noConversion"/>
  </si>
  <si>
    <t>벌리동274-3</t>
    <phoneticPr fontId="2" type="noConversion"/>
  </si>
  <si>
    <t>삼천포공설운동장</t>
    <phoneticPr fontId="2" type="noConversion"/>
  </si>
  <si>
    <t>사천시체육시설관리사업소(830-4462)</t>
    <phoneticPr fontId="2" type="noConversion"/>
  </si>
  <si>
    <t>철근콘크리이트</t>
    <phoneticPr fontId="2" type="noConversion"/>
  </si>
  <si>
    <t>140백만원</t>
    <phoneticPr fontId="2" type="noConversion"/>
  </si>
  <si>
    <t>720백만원</t>
    <phoneticPr fontId="2" type="noConversion"/>
  </si>
  <si>
    <t>사천읍.정의7</t>
    <phoneticPr fontId="2" type="noConversion"/>
  </si>
  <si>
    <t>사천공설운동장</t>
    <phoneticPr fontId="2" type="noConversion"/>
  </si>
  <si>
    <t xml:space="preserve">토사 </t>
    <phoneticPr fontId="2" type="noConversion"/>
  </si>
  <si>
    <t>176백만원</t>
    <phoneticPr fontId="2" type="noConversion"/>
  </si>
  <si>
    <t>269백만원</t>
    <phoneticPr fontId="2" type="noConversion"/>
  </si>
  <si>
    <t>김해시</t>
    <phoneticPr fontId="2" type="noConversion"/>
  </si>
  <si>
    <t>김해운동장</t>
    <phoneticPr fontId="2" type="noConversion"/>
  </si>
  <si>
    <t>몬드</t>
    <phoneticPr fontId="2" type="noConversion"/>
  </si>
  <si>
    <t>복합시설
(축구장, 체육관)</t>
    <phoneticPr fontId="2" type="noConversion"/>
  </si>
  <si>
    <t>진영읍 진영리 1279</t>
    <phoneticPr fontId="2" type="noConversion"/>
  </si>
  <si>
    <t>진영공설운동장
육상경기장</t>
    <phoneticPr fontId="2" type="noConversion"/>
  </si>
  <si>
    <t>055-323-7313</t>
    <phoneticPr fontId="2" type="noConversion"/>
  </si>
  <si>
    <t>http://gsiseol.or.kr</t>
    <phoneticPr fontId="2" type="noConversion"/>
  </si>
  <si>
    <t>콘크리트 구조</t>
    <phoneticPr fontId="2" type="noConversion"/>
  </si>
  <si>
    <t>밀양시</t>
    <phoneticPr fontId="2" type="noConversion"/>
  </si>
  <si>
    <t>밀양시 교동 1113</t>
    <phoneticPr fontId="2" type="noConversion"/>
  </si>
  <si>
    <t>밀양공설운동장</t>
    <phoneticPr fontId="2" type="noConversion"/>
  </si>
  <si>
    <t>밀양시공공시설관리사업소</t>
    <phoneticPr fontId="2" type="noConversion"/>
  </si>
  <si>
    <t>밀양육상경기연맹</t>
    <phoneticPr fontId="2" type="noConversion"/>
  </si>
  <si>
    <t>코트4면, 조명시설6개,관리실1동,본부석1식</t>
    <phoneticPr fontId="2" type="noConversion"/>
  </si>
  <si>
    <t>밀양시테니스협회</t>
    <phoneticPr fontId="2" type="noConversion"/>
  </si>
  <si>
    <t>밀양시</t>
    <phoneticPr fontId="2" type="noConversion"/>
  </si>
  <si>
    <t>밀양시 삼문동 15-21</t>
    <phoneticPr fontId="2" type="noConversion"/>
  </si>
  <si>
    <t>삼문공설운동장</t>
    <phoneticPr fontId="2" type="noConversion"/>
  </si>
  <si>
    <t>밀양시공공시설관리사업소</t>
    <phoneticPr fontId="2" type="noConversion"/>
  </si>
  <si>
    <t>체육시설사업소</t>
    <phoneticPr fontId="2" type="noConversion"/>
  </si>
  <si>
    <t>축구조기회</t>
    <phoneticPr fontId="2" type="noConversion"/>
  </si>
  <si>
    <t>축구장</t>
    <phoneticPr fontId="2" type="noConversion"/>
  </si>
  <si>
    <t>거제시</t>
    <phoneticPr fontId="2" type="noConversion"/>
  </si>
  <si>
    <t>거제종합운동장</t>
    <phoneticPr fontId="2" type="noConversion"/>
  </si>
  <si>
    <t>위탁
(거제해양관광개발공사)</t>
    <phoneticPr fontId="2" type="noConversion"/>
  </si>
  <si>
    <t>합성탄성고무</t>
    <phoneticPr fontId="2" type="noConversion"/>
  </si>
  <si>
    <t>복합시설 (축구장) 시설물명정정</t>
    <phoneticPr fontId="2" type="noConversion"/>
  </si>
  <si>
    <t>신현읍 고현리 564</t>
    <phoneticPr fontId="2" type="noConversion"/>
  </si>
  <si>
    <t>아주운동장</t>
    <phoneticPr fontId="2" type="noConversion"/>
  </si>
  <si>
    <t>거제시시설관리공단</t>
    <phoneticPr fontId="2" type="noConversion"/>
  </si>
  <si>
    <t>관내동호회 및 시민</t>
    <phoneticPr fontId="2" type="noConversion"/>
  </si>
  <si>
    <t>우레탄</t>
    <phoneticPr fontId="2" type="noConversion"/>
  </si>
  <si>
    <t>복합시설(축구장)시설물명정정</t>
    <phoneticPr fontId="2" type="noConversion"/>
  </si>
  <si>
    <t>아주동295-30</t>
    <phoneticPr fontId="2" type="noConversion"/>
  </si>
  <si>
    <t>옥포운동장</t>
    <phoneticPr fontId="2" type="noConversion"/>
  </si>
  <si>
    <t>거제스포츠파크주경기장</t>
    <phoneticPr fontId="2" type="noConversion"/>
  </si>
  <si>
    <t xml:space="preserve">거제스포츠파크 준공으로 복합시설(축구장) 신규추가(2012.01.06.준공) </t>
    <phoneticPr fontId="2" type="noConversion"/>
  </si>
  <si>
    <t>양산시</t>
    <phoneticPr fontId="2" type="noConversion"/>
  </si>
  <si>
    <t>북부동 471-11</t>
    <phoneticPr fontId="2" type="noConversion"/>
  </si>
  <si>
    <t>양산종합운동장</t>
    <phoneticPr fontId="2" type="noConversion"/>
  </si>
  <si>
    <t>양산시</t>
    <phoneticPr fontId="2" type="noConversion"/>
  </si>
  <si>
    <t>양산시공공시설관리사업소</t>
    <phoneticPr fontId="2" type="noConversion"/>
  </si>
  <si>
    <t>www.yscity.or.kr</t>
    <phoneticPr fontId="2" type="noConversion"/>
  </si>
  <si>
    <t>몬도</t>
    <phoneticPr fontId="2" type="noConversion"/>
  </si>
  <si>
    <t>천연잔디</t>
    <phoneticPr fontId="2" type="noConversion"/>
  </si>
  <si>
    <t>의자식</t>
    <phoneticPr fontId="2" type="noConversion"/>
  </si>
  <si>
    <t>철근콘크리트</t>
    <phoneticPr fontId="2" type="noConversion"/>
  </si>
  <si>
    <t>1,400 lux</t>
    <phoneticPr fontId="2" type="noConversion"/>
  </si>
  <si>
    <t>의령군</t>
    <phoneticPr fontId="2" type="noConversion"/>
  </si>
  <si>
    <t>의령읍 동동리 821</t>
    <phoneticPr fontId="2" type="noConversion"/>
  </si>
  <si>
    <t>의령공설운동장</t>
    <phoneticPr fontId="2" type="noConversion"/>
  </si>
  <si>
    <t>의령군시설관리사업소(055-570-2463)</t>
    <phoneticPr fontId="2" type="noConversion"/>
  </si>
  <si>
    <t>http://uiryeong.go.kr</t>
    <phoneticPr fontId="2" type="noConversion"/>
  </si>
  <si>
    <t>시설관리사업소</t>
    <phoneticPr fontId="2" type="noConversion"/>
  </si>
  <si>
    <t>우레탄</t>
    <phoneticPr fontId="2" type="noConversion"/>
  </si>
  <si>
    <t>인조잔디</t>
    <phoneticPr fontId="2" type="noConversion"/>
  </si>
  <si>
    <t>계단식</t>
    <phoneticPr fontId="2" type="noConversion"/>
  </si>
  <si>
    <t>테니스장</t>
    <phoneticPr fontId="2" type="noConversion"/>
  </si>
  <si>
    <t>마사토, 계단식,라이터2,사무실</t>
    <phoneticPr fontId="2" type="noConversion"/>
  </si>
  <si>
    <t>한울테니스협회</t>
    <phoneticPr fontId="2" type="noConversion"/>
  </si>
  <si>
    <t>정구장</t>
    <phoneticPr fontId="2" type="noConversion"/>
  </si>
  <si>
    <t>의령정구연맹</t>
    <phoneticPr fontId="2" type="noConversion"/>
  </si>
  <si>
    <t>마사토,사무실</t>
    <phoneticPr fontId="2" type="noConversion"/>
  </si>
  <si>
    <t>의령군게이트볼연합회</t>
    <phoneticPr fontId="2" type="noConversion"/>
  </si>
  <si>
    <t>부림공설운동장</t>
    <phoneticPr fontId="2" type="noConversion"/>
  </si>
  <si>
    <t>함안군</t>
    <phoneticPr fontId="2" type="noConversion"/>
  </si>
  <si>
    <t>가야읍 도항리 249-1</t>
    <phoneticPr fontId="2" type="noConversion"/>
  </si>
  <si>
    <t>함안공설운동장</t>
    <phoneticPr fontId="2" type="noConversion"/>
  </si>
  <si>
    <t>문화체육사업소</t>
    <phoneticPr fontId="2" type="noConversion"/>
  </si>
  <si>
    <t>haman.go.kr</t>
    <phoneticPr fontId="2" type="noConversion"/>
  </si>
  <si>
    <t>11명</t>
    <phoneticPr fontId="2" type="noConversion"/>
  </si>
  <si>
    <t>함안군청육상선수단</t>
    <phoneticPr fontId="2" type="noConversion"/>
  </si>
  <si>
    <t>축구</t>
    <phoneticPr fontId="2" type="noConversion"/>
  </si>
  <si>
    <t>잔디구장</t>
    <phoneticPr fontId="2" type="noConversion"/>
  </si>
  <si>
    <t>창녕군</t>
    <phoneticPr fontId="2" type="noConversion"/>
  </si>
  <si>
    <t>창녕읍 퇴천리 62</t>
    <phoneticPr fontId="2" type="noConversion"/>
  </si>
  <si>
    <t>창녕공설운동장</t>
    <phoneticPr fontId="2" type="noConversion"/>
  </si>
  <si>
    <t>창녕군 문화공보과</t>
    <phoneticPr fontId="2" type="noConversion"/>
  </si>
  <si>
    <t>http://cng.go.kr</t>
    <phoneticPr fontId="2" type="noConversion"/>
  </si>
  <si>
    <t>창녕군개발공사</t>
    <phoneticPr fontId="2" type="noConversion"/>
  </si>
  <si>
    <t>창녕군육상연맹,축구협회</t>
    <phoneticPr fontId="2" type="noConversion"/>
  </si>
  <si>
    <t>'09년 사무실 증축</t>
    <phoneticPr fontId="2" type="noConversion"/>
  </si>
  <si>
    <t>고성군</t>
    <phoneticPr fontId="2" type="noConversion"/>
  </si>
  <si>
    <t>고성읍 기월리83-10</t>
    <phoneticPr fontId="2" type="noConversion"/>
  </si>
  <si>
    <t>고성군 종합운동장</t>
    <phoneticPr fontId="2" type="noConversion"/>
  </si>
  <si>
    <t>고성군공공시설관리사업소</t>
    <phoneticPr fontId="2" type="noConversion"/>
  </si>
  <si>
    <t>http://www.goseong.go.kr</t>
    <phoneticPr fontId="2" type="noConversion"/>
  </si>
  <si>
    <t>동계합숙훈련팀</t>
    <phoneticPr fontId="2" type="noConversion"/>
  </si>
  <si>
    <t>후원금</t>
    <phoneticPr fontId="2" type="noConversion"/>
  </si>
  <si>
    <t>거류체육공원</t>
    <phoneticPr fontId="2" type="noConversion"/>
  </si>
  <si>
    <t>생활체육공원</t>
    <phoneticPr fontId="2" type="noConversion"/>
  </si>
  <si>
    <t>남해군</t>
    <phoneticPr fontId="2" type="noConversion"/>
  </si>
  <si>
    <t>남해읍 서변리 산1번지</t>
    <phoneticPr fontId="2" type="noConversion"/>
  </si>
  <si>
    <t>남해군공설운동장</t>
    <phoneticPr fontId="2" type="noConversion"/>
  </si>
  <si>
    <t>문화체육시설사업소</t>
    <phoneticPr fontId="2" type="noConversion"/>
  </si>
  <si>
    <t>namhae.go.kr</t>
    <phoneticPr fontId="2" type="noConversion"/>
  </si>
  <si>
    <t>체육시설사업소</t>
    <phoneticPr fontId="2" type="noConversion"/>
  </si>
  <si>
    <t>하동군</t>
    <phoneticPr fontId="2" type="noConversion"/>
  </si>
  <si>
    <t>적량면 고절리 산 195</t>
    <phoneticPr fontId="2" type="noConversion"/>
  </si>
  <si>
    <t>하동공설운동장</t>
    <phoneticPr fontId="2" type="noConversion"/>
  </si>
  <si>
    <t>공공시설관리사업소</t>
    <phoneticPr fontId="2" type="noConversion"/>
  </si>
  <si>
    <t>하동군
(체육시설사업소)</t>
    <phoneticPr fontId="2" type="noConversion"/>
  </si>
  <si>
    <t>하동군축구협회</t>
    <phoneticPr fontId="2" type="noConversion"/>
  </si>
  <si>
    <t>본부석 스탠드</t>
    <phoneticPr fontId="2" type="noConversion"/>
  </si>
  <si>
    <t>필드면적 11,350㎡
('09-'10 개보수)</t>
    <phoneticPr fontId="2" type="noConversion"/>
  </si>
  <si>
    <t>산청군</t>
    <phoneticPr fontId="2" type="noConversion"/>
  </si>
  <si>
    <t>산청공설운동장</t>
    <phoneticPr fontId="2" type="noConversion"/>
  </si>
  <si>
    <t>경기장면적 3,000㎡</t>
    <phoneticPr fontId="2" type="noConversion"/>
  </si>
  <si>
    <t>함양군</t>
    <phoneticPr fontId="2" type="noConversion"/>
  </si>
  <si>
    <t>함양읍 백연리 569-1</t>
    <phoneticPr fontId="2" type="noConversion"/>
  </si>
  <si>
    <t>함양종합운동장</t>
    <phoneticPr fontId="2" type="noConversion"/>
  </si>
  <si>
    <t>함양군청(960-5551)</t>
    <phoneticPr fontId="2" type="noConversion"/>
  </si>
  <si>
    <t>www.hygn.go.kr</t>
    <phoneticPr fontId="2" type="noConversion"/>
  </si>
  <si>
    <t>함양군체육회</t>
    <phoneticPr fontId="2" type="noConversion"/>
  </si>
  <si>
    <t>몬도
(우레탄)</t>
    <phoneticPr fontId="2" type="noConversion"/>
  </si>
  <si>
    <t>50석. 조명탑2</t>
    <phoneticPr fontId="2" type="noConversion"/>
  </si>
  <si>
    <t>함양군테니스협회</t>
    <phoneticPr fontId="2" type="noConversion"/>
  </si>
  <si>
    <t>휴천공설운동장</t>
    <phoneticPr fontId="2" type="noConversion"/>
  </si>
  <si>
    <t>-</t>
    <phoneticPr fontId="2" type="noConversion"/>
  </si>
  <si>
    <t>2011년 정비</t>
    <phoneticPr fontId="2" type="noConversion"/>
  </si>
  <si>
    <t>거창군</t>
    <phoneticPr fontId="2" type="noConversion"/>
  </si>
  <si>
    <t>거창읍 양평리 1160</t>
    <phoneticPr fontId="2" type="noConversion"/>
  </si>
  <si>
    <t>거창종합운동장</t>
    <phoneticPr fontId="2" type="noConversion"/>
  </si>
  <si>
    <t>거창군문화관광과</t>
    <phoneticPr fontId="2" type="noConversion"/>
  </si>
  <si>
    <t>keochang.net</t>
    <phoneticPr fontId="2" type="noConversion"/>
  </si>
  <si>
    <t>군민</t>
    <phoneticPr fontId="2" type="noConversion"/>
  </si>
  <si>
    <t>거창스포츠파크 내 위치</t>
    <phoneticPr fontId="2" type="noConversion"/>
  </si>
  <si>
    <t>합천군</t>
    <phoneticPr fontId="2" type="noConversion"/>
  </si>
  <si>
    <t>합천읍.리 937번지</t>
    <phoneticPr fontId="2" type="noConversion"/>
  </si>
  <si>
    <t>합천군민공설운동장</t>
    <phoneticPr fontId="2" type="noConversion"/>
  </si>
  <si>
    <t>공공시설관리사업소(055-930-3734)</t>
    <phoneticPr fontId="2" type="noConversion"/>
  </si>
  <si>
    <t>공공시설
관리사업소</t>
    <phoneticPr fontId="2" type="noConversion"/>
  </si>
  <si>
    <t>합천마라톤클럽</t>
    <phoneticPr fontId="2" type="noConversion"/>
  </si>
  <si>
    <t>2001(관람석)</t>
    <phoneticPr fontId="2" type="noConversion"/>
  </si>
  <si>
    <t>2002(트랙)</t>
    <phoneticPr fontId="2" type="noConversion"/>
  </si>
  <si>
    <t>거제시</t>
    <phoneticPr fontId="2" type="noConversion"/>
  </si>
  <si>
    <t>거제시 요트학교</t>
    <phoneticPr fontId="2" type="noConversion"/>
  </si>
  <si>
    <t>위탁
(거제시요트협회)</t>
    <phoneticPr fontId="2" type="noConversion"/>
  </si>
  <si>
    <t>제주시</t>
    <phoneticPr fontId="2" type="noConversion"/>
  </si>
  <si>
    <t>한림종합운동장</t>
    <phoneticPr fontId="2" type="noConversion"/>
  </si>
  <si>
    <t>제주특별
자 치 도</t>
    <phoneticPr fontId="2" type="noConversion"/>
  </si>
  <si>
    <t>제주시
(한립읍)</t>
    <phoneticPr fontId="2" type="noConversion"/>
  </si>
  <si>
    <t>춘천시</t>
  </si>
  <si>
    <t>송암동 303</t>
  </si>
  <si>
    <t>송암스포츠타운
종합경기장</t>
  </si>
  <si>
    <t>체육진흥재단</t>
  </si>
  <si>
    <t>송암스포츠타운 
종합경기장 보조경기장</t>
  </si>
  <si>
    <t>원주시</t>
  </si>
  <si>
    <t>명륜동342번지</t>
  </si>
  <si>
    <t>원주종합경기장</t>
  </si>
  <si>
    <t>www.wonju.go.kr</t>
  </si>
  <si>
    <t>문화체육사업소</t>
  </si>
  <si>
    <t>원주시교육청외</t>
  </si>
  <si>
    <t>1,277백만원</t>
  </si>
  <si>
    <t>900백만원</t>
  </si>
  <si>
    <t>축구</t>
  </si>
  <si>
    <t>직영</t>
  </si>
  <si>
    <t>강릉시</t>
  </si>
  <si>
    <t>교2동 408</t>
  </si>
  <si>
    <t>강릉종합운동장</t>
  </si>
  <si>
    <t>체육시설관리사무소</t>
  </si>
  <si>
    <t>문화체육시설관리사무소</t>
  </si>
  <si>
    <t>강릉시육상연맹</t>
  </si>
  <si>
    <t>계단및 의자식</t>
  </si>
  <si>
    <t>88백만원</t>
  </si>
  <si>
    <t>2,200백만원</t>
  </si>
  <si>
    <t>육상보조트랙</t>
  </si>
  <si>
    <t>천곡동 363-1</t>
  </si>
  <si>
    <t>강북공설운동장</t>
  </si>
  <si>
    <t>시설관리공단(530-2858)</t>
  </si>
  <si>
    <t>dhsisul.org</t>
  </si>
  <si>
    <t>주문진읍사무소</t>
  </si>
  <si>
    <t>테니스장</t>
  </si>
  <si>
    <t>크레이,240석,조명탑2,관리실</t>
  </si>
  <si>
    <t>동해시</t>
  </si>
  <si>
    <t>동해종합운동장</t>
  </si>
  <si>
    <t>태백시</t>
  </si>
  <si>
    <t>황지동 244-3</t>
  </si>
  <si>
    <t>태백종합경기장</t>
  </si>
  <si>
    <t>스포츠산업과(550-2753)</t>
  </si>
  <si>
    <t>taeback.go.kr</t>
  </si>
  <si>
    <t>후원금</t>
  </si>
  <si>
    <t>600백만원</t>
  </si>
  <si>
    <t>대한체육회
태백분촌 운동장</t>
  </si>
  <si>
    <t>대한체육회</t>
  </si>
  <si>
    <t>속초시</t>
  </si>
  <si>
    <t>노학동 산332</t>
  </si>
  <si>
    <t>속초종합경기장</t>
  </si>
  <si>
    <t>sockchosiseol.or.kr</t>
  </si>
  <si>
    <t>삼척시</t>
  </si>
  <si>
    <t>교동 254</t>
  </si>
  <si>
    <t>삼척공설운동장</t>
  </si>
  <si>
    <t>570-3671</t>
  </si>
  <si>
    <t>도계읍 늑구리</t>
  </si>
  <si>
    <t>삼척 도계공설운동장</t>
  </si>
  <si>
    <t>근덕잔디구장</t>
  </si>
  <si>
    <t>삼척전자공고</t>
  </si>
  <si>
    <t>홍천종합운동장</t>
  </si>
  <si>
    <t>횡성군</t>
  </si>
  <si>
    <t>횡성읍 북천리 169-1</t>
  </si>
  <si>
    <t>횡성군종합운동장</t>
  </si>
  <si>
    <t>횡성군(340-2898)</t>
  </si>
  <si>
    <t>hsg.go.kr</t>
  </si>
  <si>
    <t>주민</t>
  </si>
  <si>
    <t>4,050,000천원</t>
  </si>
  <si>
    <t>480,000천원</t>
  </si>
  <si>
    <t>815,780천원</t>
  </si>
  <si>
    <t>클레이, 50석, 조명탑2, 락커룸</t>
  </si>
  <si>
    <t>위탁(생활체육협의회)</t>
  </si>
  <si>
    <t>인라인스케이트장</t>
  </si>
  <si>
    <t>우레탄바닥</t>
  </si>
  <si>
    <t>풋살경기장</t>
  </si>
  <si>
    <t>둔내종합운동장</t>
  </si>
  <si>
    <t>영월군</t>
  </si>
  <si>
    <t>영월읍 하송리 313-16</t>
  </si>
  <si>
    <t>영월공설운동장</t>
  </si>
  <si>
    <t>vwl.매.kr</t>
  </si>
  <si>
    <t>영월군시설관리공단</t>
  </si>
  <si>
    <t>의자식, 계단식</t>
  </si>
  <si>
    <t>176백만원</t>
  </si>
  <si>
    <t>정선군</t>
  </si>
  <si>
    <t>고한공설운동장</t>
  </si>
  <si>
    <t>신동공설운동장</t>
  </si>
  <si>
    <t>정선종합경기장</t>
  </si>
  <si>
    <t>정선군시설관리공단</t>
  </si>
  <si>
    <t>몬도트렉</t>
  </si>
  <si>
    <t>화천군</t>
  </si>
  <si>
    <t>생활체육공원</t>
  </si>
  <si>
    <t>화천공설운동장</t>
  </si>
  <si>
    <t>양구군</t>
  </si>
  <si>
    <t>양구읍 하리 96-3</t>
  </si>
  <si>
    <t>양구종합운동장</t>
  </si>
  <si>
    <t>양구군(480-2257)</t>
  </si>
  <si>
    <t>yanggu.go.kr</t>
  </si>
  <si>
    <t>서울 서문여고외 4개교</t>
  </si>
  <si>
    <t>교부세</t>
  </si>
  <si>
    <t>락카룸,콘크리트좌석100</t>
  </si>
  <si>
    <t>양구테니스클럽</t>
  </si>
  <si>
    <t>인제군</t>
  </si>
  <si>
    <t>인제공설운동장</t>
  </si>
  <si>
    <t>인제잔디구장</t>
  </si>
  <si>
    <t>원통생활체육공원</t>
  </si>
  <si>
    <t>고성군</t>
  </si>
  <si>
    <t>간상읍 상리 440일원</t>
  </si>
  <si>
    <t>고성종합운동장</t>
  </si>
  <si>
    <t>고성군청(680-3365)</t>
  </si>
  <si>
    <t>생활체육협의회</t>
  </si>
  <si>
    <t>토사=콘크리트</t>
  </si>
  <si>
    <t>1979
2004</t>
  </si>
  <si>
    <t>고성군문화관광과</t>
  </si>
  <si>
    <t>전천후1, 노면1</t>
  </si>
  <si>
    <t>고성군게이트볼연합회</t>
  </si>
  <si>
    <t>고성군생활체육협의회</t>
  </si>
  <si>
    <t>양양군</t>
  </si>
  <si>
    <t>손양면인조잔디운동장</t>
  </si>
  <si>
    <t>배드민턴4,테니스8,농구2,배구2,
게이트볼2,다목적구장1,인라인장1</t>
    <phoneticPr fontId="2" type="noConversion"/>
  </si>
  <si>
    <t>테니스장 3면
족구장 2면.정구장5면</t>
    <phoneticPr fontId="2" type="noConversion"/>
  </si>
  <si>
    <t>우레탄</t>
    <phoneticPr fontId="2" type="noConversion"/>
  </si>
  <si>
    <t>평창군</t>
    <phoneticPr fontId="2" type="noConversion"/>
  </si>
  <si>
    <t>평창읍 종부리 596-3</t>
    <phoneticPr fontId="2" type="noConversion"/>
  </si>
  <si>
    <t>평창종합운동장</t>
    <phoneticPr fontId="2" type="noConversion"/>
  </si>
  <si>
    <t>주민</t>
    <phoneticPr fontId="2" type="noConversion"/>
  </si>
  <si>
    <t>천연잔디</t>
    <phoneticPr fontId="2" type="noConversion"/>
  </si>
  <si>
    <t>계단/의자</t>
    <phoneticPr fontId="2" type="noConversion"/>
  </si>
  <si>
    <t>철근콘크리트</t>
    <phoneticPr fontId="2" type="noConversion"/>
  </si>
  <si>
    <t>철원군</t>
    <phoneticPr fontId="2" type="noConversion"/>
  </si>
  <si>
    <t>갈말읍 군탄리 산99</t>
    <phoneticPr fontId="2" type="noConversion"/>
  </si>
  <si>
    <t>철원공설운동장</t>
    <phoneticPr fontId="2" type="noConversion"/>
  </si>
  <si>
    <t>철원군(450-5255)</t>
    <phoneticPr fontId="2" type="noConversion"/>
  </si>
  <si>
    <t>철원군체육회</t>
    <phoneticPr fontId="2" type="noConversion"/>
  </si>
  <si>
    <t>몬도트랙</t>
    <phoneticPr fontId="2" type="noConversion"/>
  </si>
  <si>
    <t>의자식</t>
    <phoneticPr fontId="2" type="noConversion"/>
  </si>
  <si>
    <t>테니스장</t>
    <phoneticPr fontId="2" type="noConversion"/>
  </si>
  <si>
    <t>400석, 조명탑26,관리실</t>
    <phoneticPr fontId="2" type="noConversion"/>
  </si>
  <si>
    <t>군테니스협회</t>
    <phoneticPr fontId="2" type="noConversion"/>
  </si>
  <si>
    <t>풋살경기장</t>
    <phoneticPr fontId="2" type="noConversion"/>
  </si>
  <si>
    <t>80석, 조명탑2</t>
    <phoneticPr fontId="2" type="noConversion"/>
  </si>
  <si>
    <t>군 풋살협회</t>
    <phoneticPr fontId="2" type="noConversion"/>
  </si>
  <si>
    <t>축구장(보조경기장)</t>
    <phoneticPr fontId="2" type="noConversion"/>
  </si>
  <si>
    <t>철원군청</t>
    <phoneticPr fontId="2" type="noConversion"/>
  </si>
  <si>
    <r>
      <t xml:space="preserve">2001   </t>
    </r>
    <r>
      <rPr>
        <sz val="7"/>
        <rFont val="돋움"/>
        <family val="3"/>
        <charset val="129"/>
      </rPr>
      <t>(2007보수)</t>
    </r>
    <phoneticPr fontId="2" type="noConversion"/>
  </si>
  <si>
    <t>서초구</t>
    <phoneticPr fontId="2" type="noConversion"/>
  </si>
  <si>
    <t>양제천 수영장</t>
    <phoneticPr fontId="2" type="noConversion"/>
  </si>
  <si>
    <t>실외</t>
    <phoneticPr fontId="2" type="noConversion"/>
  </si>
  <si>
    <t>서초구 반포동 114-3</t>
    <phoneticPr fontId="2" type="noConversion"/>
  </si>
  <si>
    <t>서초구민체육센터
수영장</t>
    <phoneticPr fontId="2" type="noConversion"/>
  </si>
  <si>
    <t>서울YMCA (591-6060)</t>
    <phoneticPr fontId="2" type="noConversion"/>
  </si>
  <si>
    <t>www.seochoymca.com</t>
    <phoneticPr fontId="2" type="noConversion"/>
  </si>
  <si>
    <t>서초구
(YMCA 위탁)</t>
    <phoneticPr fontId="2" type="noConversion"/>
  </si>
  <si>
    <t>실내</t>
    <phoneticPr fontId="2" type="noConversion"/>
  </si>
  <si>
    <t>91㎡</t>
    <phoneticPr fontId="2" type="noConversion"/>
  </si>
  <si>
    <t>철근콘크리트</t>
    <phoneticPr fontId="2" type="noConversion"/>
  </si>
  <si>
    <t>체육센터내</t>
    <phoneticPr fontId="2" type="noConversion"/>
  </si>
  <si>
    <t>언남문화체육센터
수영장</t>
    <phoneticPr fontId="2" type="noConversion"/>
  </si>
  <si>
    <t>서울시
교육청</t>
    <phoneticPr fontId="2" type="noConversion"/>
  </si>
  <si>
    <t>서초구
(한국문화스포츠진흥원 위탁)</t>
    <phoneticPr fontId="2" type="noConversion"/>
  </si>
  <si>
    <t>체육센터내</t>
    <phoneticPr fontId="2" type="noConversion"/>
  </si>
  <si>
    <t>서초구</t>
    <phoneticPr fontId="2" type="noConversion"/>
  </si>
  <si>
    <t>방배열린문화센터 수영장</t>
    <phoneticPr fontId="2" type="noConversion"/>
  </si>
  <si>
    <t>서초구
(코오롱글로벌㈜ 위탁)</t>
    <phoneticPr fontId="2" type="noConversion"/>
  </si>
  <si>
    <t>실내</t>
    <phoneticPr fontId="2" type="noConversion"/>
  </si>
  <si>
    <t>반포종합운동장
체육센터 골프연습장</t>
    <phoneticPr fontId="2" type="noConversion"/>
  </si>
  <si>
    <t>위탁
(쿠키구)</t>
    <phoneticPr fontId="2" type="noConversion"/>
  </si>
  <si>
    <t>서초구민체육센터
골프연습장</t>
    <phoneticPr fontId="2" type="noConversion"/>
  </si>
  <si>
    <t>위탁
(YMCA)</t>
    <phoneticPr fontId="2" type="noConversion"/>
  </si>
  <si>
    <t>(누락분)
체육센터내</t>
    <phoneticPr fontId="2" type="noConversion"/>
  </si>
  <si>
    <t>언남문화체육센터
골프연습장</t>
    <phoneticPr fontId="2" type="noConversion"/>
  </si>
  <si>
    <t>위탁
(한국문화스포츠진흥원)</t>
    <phoneticPr fontId="2" type="noConversion"/>
  </si>
  <si>
    <t>방배열린문화센터
골프연습장</t>
    <phoneticPr fontId="2" type="noConversion"/>
  </si>
  <si>
    <t>성동구도시관리공단</t>
    <phoneticPr fontId="2" type="noConversion"/>
  </si>
  <si>
    <t>은평구</t>
    <phoneticPr fontId="2" type="noConversion"/>
  </si>
  <si>
    <t>은평다목적체육관</t>
    <phoneticPr fontId="2" type="noConversion"/>
  </si>
  <si>
    <t>은평구시설관리공단</t>
    <phoneticPr fontId="2" type="noConversion"/>
  </si>
  <si>
    <t>철골, 철근콘크리트</t>
    <phoneticPr fontId="2" type="noConversion"/>
  </si>
  <si>
    <t>배드민턴, 농구, 배구, 탁구</t>
    <phoneticPr fontId="2" type="noConversion"/>
  </si>
  <si>
    <t>목재</t>
    <phoneticPr fontId="2" type="noConversion"/>
  </si>
  <si>
    <t>의자식</t>
    <phoneticPr fontId="2" type="noConversion"/>
  </si>
  <si>
    <t>한강천변 다목적운동장</t>
    <phoneticPr fontId="2" type="noConversion"/>
  </si>
  <si>
    <t>천연잔디
토사</t>
    <phoneticPr fontId="2" type="noConversion"/>
  </si>
  <si>
    <t>64
59</t>
    <phoneticPr fontId="2" type="noConversion"/>
  </si>
  <si>
    <t>94
89</t>
    <phoneticPr fontId="2" type="noConversion"/>
  </si>
  <si>
    <t>6,016
5,251</t>
    <phoneticPr fontId="2" type="noConversion"/>
  </si>
  <si>
    <t>축구장2면
족구장4면</t>
    <phoneticPr fontId="2" type="noConversion"/>
  </si>
  <si>
    <t>부지면적 및 길이 작성</t>
    <phoneticPr fontId="2" type="noConversion"/>
  </si>
  <si>
    <t>시설항목</t>
    <phoneticPr fontId="2" type="noConversion"/>
  </si>
</sst>
</file>

<file path=xl/styles.xml><?xml version="1.0" encoding="utf-8"?>
<styleSheet xmlns="http://schemas.openxmlformats.org/spreadsheetml/2006/main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0_);[Red]\(0\)"/>
    <numFmt numFmtId="178" formatCode="_-* #,##0.0_-;\-* #,##0.0_-;_-* &quot;-&quot;_-;_-@_-"/>
    <numFmt numFmtId="179" formatCode="#,##0.0_);[Red]\(#,##0.0\)"/>
    <numFmt numFmtId="180" formatCode="#,##0_);[Red]\(#,##0\)"/>
    <numFmt numFmtId="182" formatCode="#,##0&quot;백만원&quot;"/>
    <numFmt numFmtId="183" formatCode="#,##0;[Red]#,##0"/>
    <numFmt numFmtId="184" formatCode="0;[Red]0"/>
    <numFmt numFmtId="185" formatCode="0_ "/>
    <numFmt numFmtId="186" formatCode="#,##0.00_);[Red]\(#,##0.00\)"/>
    <numFmt numFmtId="188" formatCode="0.0"/>
    <numFmt numFmtId="191" formatCode="#,##0&quot;개소&quot;"/>
    <numFmt numFmtId="192" formatCode="#,##0_ ;[Red]\-#,##0\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sz val="8"/>
      <color indexed="8"/>
      <name val="돋움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8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8"/>
      <name val="돋움"/>
      <family val="3"/>
      <charset val="129"/>
    </font>
    <font>
      <b/>
      <sz val="8"/>
      <color indexed="8"/>
      <name val="굴림"/>
      <family val="3"/>
      <charset val="129"/>
    </font>
    <font>
      <b/>
      <sz val="12"/>
      <color indexed="8"/>
      <name val="돋움"/>
      <family val="3"/>
      <charset val="129"/>
    </font>
    <font>
      <b/>
      <sz val="12"/>
      <color indexed="8"/>
      <name val="굴림"/>
      <family val="3"/>
      <charset val="129"/>
    </font>
    <font>
      <b/>
      <sz val="9"/>
      <name val="돋움"/>
      <family val="3"/>
      <charset val="129"/>
    </font>
    <font>
      <u/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u/>
      <sz val="8"/>
      <name val="굴림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11"/>
      <name val="돋움"/>
      <family val="3"/>
      <charset val="129"/>
    </font>
    <font>
      <sz val="7.5"/>
      <name val="돋움"/>
      <family val="3"/>
      <charset val="129"/>
    </font>
    <font>
      <b/>
      <sz val="11"/>
      <name val="돋움"/>
      <family val="3"/>
      <charset val="129"/>
    </font>
    <font>
      <u/>
      <sz val="11"/>
      <name val="돋움"/>
      <family val="3"/>
      <charset val="129"/>
    </font>
    <font>
      <sz val="8"/>
      <color rgb="FFFF0000"/>
      <name val="돋움"/>
      <family val="3"/>
      <charset val="129"/>
    </font>
    <font>
      <sz val="8"/>
      <color indexed="10"/>
      <name val="돋움"/>
      <family val="3"/>
      <charset val="129"/>
    </font>
    <font>
      <sz val="8"/>
      <color indexed="10"/>
      <name val="굴림체"/>
      <family val="3"/>
      <charset val="129"/>
    </font>
    <font>
      <u/>
      <sz val="8"/>
      <color rgb="FFFF0000"/>
      <name val="돋움"/>
      <family val="3"/>
      <charset val="129"/>
    </font>
    <font>
      <sz val="8"/>
      <color rgb="FFFF0000"/>
      <name val="굴림체"/>
      <family val="3"/>
      <charset val="129"/>
    </font>
    <font>
      <sz val="8"/>
      <color rgb="FF0000FF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5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2" fillId="0" borderId="10" xfId="33" applyNumberFormat="1" applyFont="1" applyFill="1" applyBorder="1" applyAlignment="1">
      <alignment horizontal="center" vertical="center" wrapText="1"/>
    </xf>
    <xf numFmtId="180" fontId="2" fillId="0" borderId="10" xfId="33" applyNumberFormat="1" applyFont="1" applyFill="1" applyBorder="1" applyAlignment="1">
      <alignment horizontal="center" vertical="center" wrapText="1"/>
    </xf>
    <xf numFmtId="41" fontId="2" fillId="0" borderId="10" xfId="33" applyFont="1" applyFill="1" applyBorder="1" applyAlignment="1">
      <alignment horizontal="center" vertical="center" wrapText="1"/>
    </xf>
    <xf numFmtId="0" fontId="8" fillId="0" borderId="10" xfId="33" applyNumberFormat="1" applyFont="1" applyFill="1" applyBorder="1" applyAlignment="1">
      <alignment horizontal="center" vertical="center" wrapText="1"/>
    </xf>
    <xf numFmtId="180" fontId="8" fillId="0" borderId="10" xfId="33" applyNumberFormat="1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center" vertical="center" wrapText="1"/>
    </xf>
    <xf numFmtId="41" fontId="8" fillId="0" borderId="10" xfId="33" applyFont="1" applyFill="1" applyBorder="1" applyAlignment="1">
      <alignment horizontal="center" vertical="center" wrapText="1"/>
    </xf>
    <xf numFmtId="41" fontId="2" fillId="0" borderId="12" xfId="33" applyFont="1" applyFill="1" applyBorder="1" applyAlignment="1">
      <alignment horizontal="center" vertical="center" wrapText="1"/>
    </xf>
    <xf numFmtId="0" fontId="2" fillId="0" borderId="0" xfId="46" applyFont="1" applyFill="1" applyAlignment="1">
      <alignment wrapText="1"/>
    </xf>
    <xf numFmtId="180" fontId="2" fillId="0" borderId="0" xfId="46" applyNumberFormat="1" applyFont="1" applyFill="1" applyAlignment="1">
      <alignment horizontal="center" wrapText="1"/>
    </xf>
    <xf numFmtId="179" fontId="2" fillId="0" borderId="0" xfId="46" applyNumberFormat="1" applyFont="1" applyFill="1" applyAlignment="1">
      <alignment horizontal="center" wrapText="1"/>
    </xf>
    <xf numFmtId="0" fontId="2" fillId="0" borderId="0" xfId="46" applyFont="1" applyFill="1" applyBorder="1" applyAlignment="1">
      <alignment wrapText="1"/>
    </xf>
    <xf numFmtId="0" fontId="2" fillId="0" borderId="0" xfId="46" applyNumberFormat="1" applyFont="1" applyFill="1" applyAlignment="1">
      <alignment wrapText="1"/>
    </xf>
    <xf numFmtId="0" fontId="2" fillId="0" borderId="0" xfId="46" applyFont="1" applyFill="1" applyAlignment="1">
      <alignment horizontal="center" vertical="center" wrapText="1"/>
    </xf>
    <xf numFmtId="180" fontId="2" fillId="0" borderId="0" xfId="46" applyNumberFormat="1" applyFont="1" applyFill="1" applyAlignment="1">
      <alignment wrapText="1"/>
    </xf>
    <xf numFmtId="0" fontId="8" fillId="24" borderId="0" xfId="46" applyFont="1" applyFill="1" applyAlignment="1">
      <alignment wrapText="1"/>
    </xf>
    <xf numFmtId="177" fontId="2" fillId="0" borderId="0" xfId="46" applyNumberFormat="1" applyFont="1" applyFill="1" applyAlignment="1">
      <alignment wrapText="1"/>
    </xf>
    <xf numFmtId="41" fontId="8" fillId="0" borderId="12" xfId="33" quotePrefix="1" applyFont="1" applyFill="1" applyBorder="1" applyAlignment="1">
      <alignment horizontal="center" vertical="center" wrapText="1"/>
    </xf>
    <xf numFmtId="0" fontId="8" fillId="0" borderId="0" xfId="46" applyFont="1" applyFill="1" applyAlignment="1">
      <alignment wrapText="1"/>
    </xf>
    <xf numFmtId="180" fontId="8" fillId="0" borderId="10" xfId="46" applyNumberFormat="1" applyFont="1" applyFill="1" applyBorder="1" applyAlignment="1">
      <alignment horizontal="center" vertical="center" wrapText="1"/>
    </xf>
    <xf numFmtId="177" fontId="8" fillId="0" borderId="0" xfId="46" applyNumberFormat="1" applyFont="1" applyFill="1" applyAlignment="1">
      <alignment wrapText="1"/>
    </xf>
    <xf numFmtId="180" fontId="8" fillId="0" borderId="0" xfId="46" applyNumberFormat="1" applyFont="1" applyFill="1" applyAlignment="1">
      <alignment wrapText="1"/>
    </xf>
    <xf numFmtId="177" fontId="8" fillId="0" borderId="0" xfId="46" applyNumberFormat="1" applyFont="1" applyFill="1" applyAlignment="1">
      <alignment horizontal="center" wrapText="1"/>
    </xf>
    <xf numFmtId="177" fontId="8" fillId="0" borderId="12" xfId="33" applyNumberFormat="1" applyFont="1" applyFill="1" applyBorder="1" applyAlignment="1">
      <alignment horizontal="center" vertical="center" wrapText="1"/>
    </xf>
    <xf numFmtId="177" fontId="8" fillId="0" borderId="12" xfId="33" quotePrefix="1" applyNumberFormat="1" applyFont="1" applyFill="1" applyBorder="1" applyAlignment="1">
      <alignment horizontal="center" vertical="center" wrapText="1"/>
    </xf>
    <xf numFmtId="41" fontId="8" fillId="0" borderId="10" xfId="33" quotePrefix="1" applyFont="1" applyFill="1" applyBorder="1" applyAlignment="1">
      <alignment horizontal="center" vertical="center" wrapText="1"/>
    </xf>
    <xf numFmtId="0" fontId="8" fillId="0" borderId="0" xfId="46" applyFont="1" applyFill="1" applyAlignment="1">
      <alignment horizontal="center" vertical="center" wrapText="1"/>
    </xf>
    <xf numFmtId="0" fontId="9" fillId="24" borderId="0" xfId="46" applyFont="1" applyFill="1"/>
    <xf numFmtId="0" fontId="8" fillId="0" borderId="14" xfId="46" applyFont="1" applyFill="1" applyBorder="1" applyAlignment="1">
      <alignment horizontal="center" vertical="center" wrapText="1"/>
    </xf>
    <xf numFmtId="191" fontId="2" fillId="0" borderId="0" xfId="46" applyNumberFormat="1" applyFont="1" applyFill="1" applyAlignment="1">
      <alignment wrapText="1"/>
    </xf>
    <xf numFmtId="191" fontId="8" fillId="0" borderId="0" xfId="46" applyNumberFormat="1" applyFont="1" applyFill="1" applyAlignment="1">
      <alignment wrapText="1"/>
    </xf>
    <xf numFmtId="0" fontId="8" fillId="0" borderId="10" xfId="46" applyFont="1" applyFill="1" applyBorder="1" applyAlignment="1">
      <alignment horizontal="center" vertical="center" wrapText="1"/>
    </xf>
    <xf numFmtId="180" fontId="8" fillId="0" borderId="0" xfId="46" applyNumberFormat="1" applyFont="1" applyFill="1" applyAlignment="1">
      <alignment horizontal="center" vertical="center" wrapText="1"/>
    </xf>
    <xf numFmtId="41" fontId="8" fillId="0" borderId="12" xfId="33" applyFont="1" applyFill="1" applyBorder="1" applyAlignment="1">
      <alignment horizontal="center" vertical="center" wrapText="1"/>
    </xf>
    <xf numFmtId="180" fontId="8" fillId="0" borderId="0" xfId="46" applyNumberFormat="1" applyFont="1" applyFill="1" applyAlignment="1">
      <alignment horizontal="center" wrapText="1"/>
    </xf>
    <xf numFmtId="41" fontId="8" fillId="0" borderId="0" xfId="33" quotePrefix="1" applyFont="1" applyFill="1" applyBorder="1" applyAlignment="1">
      <alignment horizontal="center" vertical="center" wrapText="1"/>
    </xf>
    <xf numFmtId="180" fontId="8" fillId="0" borderId="0" xfId="33" applyNumberFormat="1" applyFont="1" applyFill="1" applyBorder="1" applyAlignment="1">
      <alignment horizontal="center" vertical="center" wrapText="1"/>
    </xf>
    <xf numFmtId="41" fontId="9" fillId="0" borderId="10" xfId="33" applyFont="1" applyFill="1" applyBorder="1" applyAlignment="1">
      <alignment horizontal="center" vertical="center" wrapText="1"/>
    </xf>
    <xf numFmtId="41" fontId="9" fillId="0" borderId="10" xfId="33" applyFont="1" applyFill="1" applyBorder="1" applyAlignment="1">
      <alignment horizontal="center" vertical="center"/>
    </xf>
    <xf numFmtId="180" fontId="9" fillId="0" borderId="10" xfId="33" applyNumberFormat="1" applyFont="1" applyFill="1" applyBorder="1" applyAlignment="1">
      <alignment horizontal="center" vertical="center"/>
    </xf>
    <xf numFmtId="0" fontId="9" fillId="0" borderId="10" xfId="33" applyNumberFormat="1" applyFont="1" applyFill="1" applyBorder="1" applyAlignment="1">
      <alignment horizontal="center" vertical="center"/>
    </xf>
    <xf numFmtId="0" fontId="9" fillId="0" borderId="10" xfId="46" applyFont="1" applyFill="1" applyBorder="1" applyAlignment="1">
      <alignment horizontal="center" vertical="center"/>
    </xf>
    <xf numFmtId="180" fontId="9" fillId="0" borderId="10" xfId="46" applyNumberFormat="1" applyFont="1" applyFill="1" applyBorder="1" applyAlignment="1">
      <alignment horizontal="center" vertical="center"/>
    </xf>
    <xf numFmtId="180" fontId="9" fillId="0" borderId="10" xfId="46" applyNumberFormat="1" applyFont="1" applyFill="1" applyBorder="1" applyAlignment="1">
      <alignment horizontal="center" vertical="center" wrapText="1"/>
    </xf>
    <xf numFmtId="0" fontId="8" fillId="0" borderId="0" xfId="46" applyFont="1" applyFill="1" applyAlignment="1">
      <alignment vertical="center" wrapText="1"/>
    </xf>
    <xf numFmtId="41" fontId="8" fillId="0" borderId="14" xfId="33" quotePrefix="1" applyFont="1" applyFill="1" applyBorder="1" applyAlignment="1">
      <alignment horizontal="center" vertical="center" wrapText="1"/>
    </xf>
    <xf numFmtId="0" fontId="9" fillId="0" borderId="0" xfId="46" applyFont="1" applyFill="1"/>
    <xf numFmtId="180" fontId="9" fillId="0" borderId="0" xfId="46" applyNumberFormat="1" applyFont="1" applyFill="1" applyAlignment="1">
      <alignment horizontal="center"/>
    </xf>
    <xf numFmtId="180" fontId="9" fillId="0" borderId="0" xfId="46" applyNumberFormat="1" applyFont="1" applyFill="1" applyAlignment="1"/>
    <xf numFmtId="180" fontId="29" fillId="0" borderId="0" xfId="46" applyNumberFormat="1" applyFont="1" applyFill="1" applyAlignment="1"/>
    <xf numFmtId="41" fontId="9" fillId="0" borderId="12" xfId="33" applyFont="1" applyFill="1" applyBorder="1" applyAlignment="1">
      <alignment horizontal="center" vertical="center"/>
    </xf>
    <xf numFmtId="0" fontId="9" fillId="0" borderId="0" xfId="46" applyFont="1" applyFill="1" applyAlignment="1">
      <alignment wrapText="1"/>
    </xf>
    <xf numFmtId="177" fontId="9" fillId="0" borderId="0" xfId="46" applyNumberFormat="1" applyFont="1" applyFill="1" applyAlignment="1">
      <alignment wrapText="1"/>
    </xf>
    <xf numFmtId="0" fontId="8" fillId="0" borderId="0" xfId="46" applyNumberFormat="1" applyFont="1" applyFill="1" applyAlignment="1">
      <alignment wrapText="1"/>
    </xf>
    <xf numFmtId="180" fontId="8" fillId="24" borderId="0" xfId="46" applyNumberFormat="1" applyFont="1" applyFill="1" applyAlignment="1">
      <alignment wrapText="1"/>
    </xf>
    <xf numFmtId="180" fontId="8" fillId="24" borderId="0" xfId="46" applyNumberFormat="1" applyFont="1" applyFill="1" applyAlignment="1">
      <alignment horizontal="center" wrapText="1"/>
    </xf>
    <xf numFmtId="0" fontId="8" fillId="24" borderId="0" xfId="46" applyNumberFormat="1" applyFont="1" applyFill="1" applyAlignment="1">
      <alignment wrapText="1"/>
    </xf>
    <xf numFmtId="180" fontId="8" fillId="0" borderId="0" xfId="46" applyNumberFormat="1" applyFont="1" applyFill="1" applyBorder="1" applyAlignment="1">
      <alignment horizontal="center" wrapText="1"/>
    </xf>
    <xf numFmtId="180" fontId="8" fillId="0" borderId="0" xfId="46" applyNumberFormat="1" applyFont="1" applyFill="1" applyBorder="1" applyAlignment="1">
      <alignment wrapText="1"/>
    </xf>
    <xf numFmtId="0" fontId="8" fillId="0" borderId="0" xfId="46" applyFont="1" applyFill="1" applyBorder="1" applyAlignment="1">
      <alignment wrapText="1"/>
    </xf>
    <xf numFmtId="0" fontId="8" fillId="0" borderId="0" xfId="46" applyFont="1" applyFill="1" applyAlignment="1">
      <alignment horizontal="right" wrapText="1"/>
    </xf>
    <xf numFmtId="0" fontId="8" fillId="0" borderId="12" xfId="46" applyFont="1" applyFill="1" applyBorder="1" applyAlignment="1">
      <alignment horizontal="center" vertical="center" wrapText="1"/>
    </xf>
    <xf numFmtId="191" fontId="8" fillId="0" borderId="16" xfId="46" applyNumberFormat="1" applyFont="1" applyFill="1" applyBorder="1" applyAlignment="1">
      <alignment wrapText="1"/>
    </xf>
    <xf numFmtId="0" fontId="8" fillId="0" borderId="0" xfId="46" applyNumberFormat="1" applyFont="1" applyFill="1" applyBorder="1" applyAlignment="1">
      <alignment wrapText="1"/>
    </xf>
    <xf numFmtId="191" fontId="8" fillId="0" borderId="0" xfId="46" applyNumberFormat="1" applyFont="1" applyFill="1" applyBorder="1" applyAlignment="1">
      <alignment wrapText="1"/>
    </xf>
    <xf numFmtId="180" fontId="8" fillId="0" borderId="12" xfId="33" applyNumberFormat="1" applyFont="1" applyFill="1" applyBorder="1" applyAlignment="1">
      <alignment horizontal="center" vertical="center" wrapText="1"/>
    </xf>
    <xf numFmtId="180" fontId="8" fillId="0" borderId="12" xfId="33" quotePrefix="1" applyNumberFormat="1" applyFont="1" applyFill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1" fontId="12" fillId="25" borderId="10" xfId="33" applyFont="1" applyFill="1" applyBorder="1" applyAlignment="1">
      <alignment horizontal="center" vertical="center" wrapText="1"/>
    </xf>
    <xf numFmtId="0" fontId="12" fillId="25" borderId="10" xfId="46" applyFont="1" applyFill="1" applyBorder="1" applyAlignment="1">
      <alignment horizontal="center" vertical="center" wrapText="1"/>
    </xf>
    <xf numFmtId="177" fontId="12" fillId="25" borderId="10" xfId="33" applyNumberFormat="1" applyFont="1" applyFill="1" applyBorder="1" applyAlignment="1">
      <alignment horizontal="center" vertical="center" wrapText="1"/>
    </xf>
    <xf numFmtId="176" fontId="7" fillId="25" borderId="10" xfId="0" applyNumberFormat="1" applyFont="1" applyFill="1" applyBorder="1" applyAlignment="1">
      <alignment horizontal="center" vertical="center"/>
    </xf>
    <xf numFmtId="0" fontId="12" fillId="25" borderId="10" xfId="33" applyNumberFormat="1" applyFont="1" applyFill="1" applyBorder="1" applyAlignment="1">
      <alignment horizontal="center" vertical="center" wrapText="1"/>
    </xf>
    <xf numFmtId="180" fontId="12" fillId="25" borderId="10" xfId="33" applyNumberFormat="1" applyFont="1" applyFill="1" applyBorder="1" applyAlignment="1">
      <alignment horizontal="center" vertical="center" wrapText="1"/>
    </xf>
    <xf numFmtId="180" fontId="12" fillId="25" borderId="10" xfId="46" applyNumberFormat="1" applyFont="1" applyFill="1" applyBorder="1" applyAlignment="1">
      <alignment horizontal="center" vertical="center" wrapText="1"/>
    </xf>
    <xf numFmtId="0" fontId="12" fillId="25" borderId="10" xfId="46" applyNumberFormat="1" applyFont="1" applyFill="1" applyBorder="1" applyAlignment="1">
      <alignment horizontal="center" vertical="center" wrapText="1"/>
    </xf>
    <xf numFmtId="177" fontId="12" fillId="25" borderId="10" xfId="46" applyNumberFormat="1" applyFont="1" applyFill="1" applyBorder="1" applyAlignment="1">
      <alignment horizontal="center" vertical="center" wrapText="1"/>
    </xf>
    <xf numFmtId="0" fontId="12" fillId="0" borderId="10" xfId="33" applyNumberFormat="1" applyFont="1" applyFill="1" applyBorder="1" applyAlignment="1">
      <alignment horizontal="center" vertical="center" wrapText="1"/>
    </xf>
    <xf numFmtId="191" fontId="12" fillId="0" borderId="10" xfId="33" applyNumberFormat="1" applyFont="1" applyFill="1" applyBorder="1" applyAlignment="1">
      <alignment horizontal="center" vertical="center" wrapText="1"/>
    </xf>
    <xf numFmtId="191" fontId="32" fillId="0" borderId="10" xfId="33" applyNumberFormat="1" applyFont="1" applyFill="1" applyBorder="1" applyAlignment="1">
      <alignment horizontal="center" vertical="center" wrapText="1"/>
    </xf>
    <xf numFmtId="191" fontId="31" fillId="0" borderId="10" xfId="33" applyNumberFormat="1" applyFont="1" applyFill="1" applyBorder="1" applyAlignment="1">
      <alignment horizontal="center" vertical="center" wrapText="1"/>
    </xf>
    <xf numFmtId="41" fontId="2" fillId="0" borderId="10" xfId="33" applyFont="1" applyFill="1" applyBorder="1" applyAlignment="1">
      <alignment horizontal="right" vertical="center" wrapText="1"/>
    </xf>
    <xf numFmtId="176" fontId="2" fillId="0" borderId="18" xfId="0" applyNumberFormat="1" applyFont="1" applyFill="1" applyBorder="1" applyAlignment="1">
      <alignment horizontal="center" vertical="center" shrinkToFit="1"/>
    </xf>
    <xf numFmtId="176" fontId="7" fillId="25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31" fillId="26" borderId="10" xfId="0" applyNumberFormat="1" applyFont="1" applyFill="1" applyBorder="1" applyAlignment="1">
      <alignment horizontal="center" vertical="center"/>
    </xf>
    <xf numFmtId="176" fontId="31" fillId="0" borderId="17" xfId="0" applyNumberFormat="1" applyFont="1" applyBorder="1" applyAlignment="1">
      <alignment horizontal="left" vertical="center"/>
    </xf>
    <xf numFmtId="176" fontId="31" fillId="0" borderId="18" xfId="0" applyNumberFormat="1" applyFont="1" applyBorder="1" applyAlignment="1">
      <alignment horizontal="left" vertical="center"/>
    </xf>
    <xf numFmtId="176" fontId="31" fillId="0" borderId="18" xfId="0" applyNumberFormat="1" applyFont="1" applyBorder="1" applyAlignment="1">
      <alignment horizontal="left" vertical="center" wrapText="1"/>
    </xf>
    <xf numFmtId="176" fontId="31" fillId="0" borderId="26" xfId="0" applyNumberFormat="1" applyFont="1" applyBorder="1" applyAlignment="1">
      <alignment horizontal="left" vertical="center"/>
    </xf>
    <xf numFmtId="49" fontId="8" fillId="0" borderId="12" xfId="33" applyNumberFormat="1" applyFont="1" applyFill="1" applyBorder="1" applyAlignment="1">
      <alignment horizontal="center" vertical="center" wrapText="1"/>
    </xf>
    <xf numFmtId="0" fontId="32" fillId="25" borderId="10" xfId="33" applyNumberFormat="1" applyFont="1" applyFill="1" applyBorder="1" applyAlignment="1">
      <alignment horizontal="center" vertical="center" wrapText="1"/>
    </xf>
    <xf numFmtId="0" fontId="32" fillId="25" borderId="10" xfId="33" applyNumberFormat="1" applyFont="1" applyFill="1" applyBorder="1" applyAlignment="1">
      <alignment horizontal="center" vertical="center"/>
    </xf>
    <xf numFmtId="0" fontId="31" fillId="25" borderId="10" xfId="33" applyNumberFormat="1" applyFont="1" applyFill="1" applyBorder="1" applyAlignment="1">
      <alignment horizontal="center" vertical="center" wrapText="1"/>
    </xf>
    <xf numFmtId="0" fontId="32" fillId="25" borderId="10" xfId="46" applyNumberFormat="1" applyFont="1" applyFill="1" applyBorder="1" applyAlignment="1">
      <alignment horizontal="center" vertical="center"/>
    </xf>
    <xf numFmtId="0" fontId="9" fillId="0" borderId="0" xfId="46" applyNumberFormat="1" applyFont="1" applyFill="1"/>
    <xf numFmtId="0" fontId="31" fillId="25" borderId="10" xfId="46" applyNumberFormat="1" applyFont="1" applyFill="1" applyBorder="1" applyAlignment="1">
      <alignment horizontal="center" vertical="center" wrapText="1"/>
    </xf>
    <xf numFmtId="41" fontId="32" fillId="0" borderId="10" xfId="33" applyFont="1" applyFill="1" applyBorder="1" applyAlignment="1">
      <alignment horizontal="center" vertical="center"/>
    </xf>
    <xf numFmtId="41" fontId="32" fillId="0" borderId="10" xfId="33" applyFont="1" applyFill="1" applyBorder="1" applyAlignment="1">
      <alignment horizontal="center" vertical="center" wrapText="1"/>
    </xf>
    <xf numFmtId="0" fontId="31" fillId="0" borderId="10" xfId="33" applyNumberFormat="1" applyFont="1" applyFill="1" applyBorder="1" applyAlignment="1">
      <alignment horizontal="center" vertical="center" wrapText="1"/>
    </xf>
    <xf numFmtId="41" fontId="31" fillId="0" borderId="10" xfId="33" applyFont="1" applyFill="1" applyBorder="1" applyAlignment="1">
      <alignment horizontal="center" vertical="center" wrapText="1"/>
    </xf>
    <xf numFmtId="180" fontId="2" fillId="0" borderId="10" xfId="46" applyNumberFormat="1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0" borderId="12" xfId="33" quotePrefix="1" applyNumberFormat="1" applyFont="1" applyFill="1" applyBorder="1" applyAlignment="1">
      <alignment horizontal="center" vertical="center" wrapText="1"/>
    </xf>
    <xf numFmtId="0" fontId="2" fillId="0" borderId="16" xfId="33" applyNumberFormat="1" applyFont="1" applyFill="1" applyBorder="1" applyAlignment="1">
      <alignment horizontal="center" vertical="center" wrapText="1"/>
    </xf>
    <xf numFmtId="0" fontId="2" fillId="0" borderId="0" xfId="46" applyFont="1" applyFill="1" applyBorder="1" applyAlignment="1">
      <alignment horizontal="center" vertical="center" wrapText="1"/>
    </xf>
    <xf numFmtId="0" fontId="2" fillId="0" borderId="10" xfId="46" applyNumberFormat="1" applyFont="1" applyFill="1" applyBorder="1" applyAlignment="1">
      <alignment horizontal="center" vertical="center" wrapText="1"/>
    </xf>
    <xf numFmtId="0" fontId="2" fillId="0" borderId="10" xfId="33" quotePrefix="1" applyNumberFormat="1" applyFont="1" applyFill="1" applyBorder="1" applyAlignment="1">
      <alignment horizontal="center" vertical="center" wrapText="1"/>
    </xf>
    <xf numFmtId="191" fontId="2" fillId="0" borderId="10" xfId="33" applyNumberFormat="1" applyFont="1" applyFill="1" applyBorder="1" applyAlignment="1">
      <alignment horizontal="center" vertical="center" wrapText="1"/>
    </xf>
    <xf numFmtId="0" fontId="2" fillId="0" borderId="10" xfId="33" applyNumberFormat="1" applyFont="1" applyFill="1" applyBorder="1" applyAlignment="1">
      <alignment vertical="center" wrapText="1"/>
    </xf>
    <xf numFmtId="0" fontId="2" fillId="0" borderId="13" xfId="33" applyNumberFormat="1" applyFont="1" applyFill="1" applyBorder="1" applyAlignment="1">
      <alignment horizontal="center" vertical="center" wrapText="1"/>
    </xf>
    <xf numFmtId="177" fontId="2" fillId="0" borderId="10" xfId="33" applyNumberFormat="1" applyFont="1" applyFill="1" applyBorder="1" applyAlignment="1">
      <alignment horizontal="center" vertical="center" wrapText="1"/>
    </xf>
    <xf numFmtId="177" fontId="2" fillId="0" borderId="10" xfId="46" applyNumberFormat="1" applyFont="1" applyFill="1" applyBorder="1" applyAlignment="1">
      <alignment horizontal="center" vertical="center" wrapText="1"/>
    </xf>
    <xf numFmtId="41" fontId="2" fillId="0" borderId="10" xfId="33" quotePrefix="1" applyFont="1" applyFill="1" applyBorder="1" applyAlignment="1">
      <alignment horizontal="center" vertical="center" wrapText="1"/>
    </xf>
    <xf numFmtId="180" fontId="2" fillId="0" borderId="10" xfId="33" applyNumberFormat="1" applyFont="1" applyFill="1" applyBorder="1" applyAlignment="1">
      <alignment horizontal="right" vertical="center" wrapText="1"/>
    </xf>
    <xf numFmtId="0" fontId="2" fillId="0" borderId="17" xfId="33" applyNumberFormat="1" applyFont="1" applyFill="1" applyBorder="1" applyAlignment="1">
      <alignment horizontal="center" vertical="center" wrapText="1"/>
    </xf>
    <xf numFmtId="180" fontId="2" fillId="0" borderId="13" xfId="33" applyNumberFormat="1" applyFont="1" applyFill="1" applyBorder="1" applyAlignment="1">
      <alignment horizontal="center" vertical="center" wrapText="1"/>
    </xf>
    <xf numFmtId="0" fontId="36" fillId="0" borderId="10" xfId="48" applyNumberFormat="1" applyFont="1" applyFill="1" applyBorder="1" applyAlignment="1" applyProtection="1">
      <alignment horizontal="center" vertical="center" wrapText="1"/>
    </xf>
    <xf numFmtId="176" fontId="2" fillId="26" borderId="21" xfId="0" applyNumberFormat="1" applyFont="1" applyFill="1" applyBorder="1" applyAlignment="1">
      <alignment horizontal="center" vertical="center"/>
    </xf>
    <xf numFmtId="41" fontId="2" fillId="0" borderId="0" xfId="33" applyFont="1" applyFill="1" applyBorder="1" applyAlignment="1">
      <alignment horizontal="center" vertical="center" wrapText="1"/>
    </xf>
    <xf numFmtId="0" fontId="31" fillId="25" borderId="25" xfId="33" applyNumberFormat="1" applyFont="1" applyFill="1" applyBorder="1" applyAlignment="1">
      <alignment horizontal="center" vertical="center" wrapText="1"/>
    </xf>
    <xf numFmtId="0" fontId="31" fillId="25" borderId="28" xfId="33" applyNumberFormat="1" applyFont="1" applyFill="1" applyBorder="1" applyAlignment="1">
      <alignment horizontal="center" vertical="center" wrapText="1"/>
    </xf>
    <xf numFmtId="0" fontId="31" fillId="25" borderId="22" xfId="33" applyNumberFormat="1" applyFont="1" applyFill="1" applyBorder="1" applyAlignment="1">
      <alignment horizontal="center" vertical="center" wrapText="1"/>
    </xf>
    <xf numFmtId="0" fontId="31" fillId="25" borderId="11" xfId="33" applyNumberFormat="1" applyFont="1" applyFill="1" applyBorder="1" applyAlignment="1">
      <alignment horizontal="center" vertical="center" wrapText="1"/>
    </xf>
    <xf numFmtId="0" fontId="31" fillId="25" borderId="0" xfId="33" applyNumberFormat="1" applyFont="1" applyFill="1" applyBorder="1" applyAlignment="1">
      <alignment horizontal="center" vertical="center" wrapText="1"/>
    </xf>
    <xf numFmtId="0" fontId="31" fillId="25" borderId="31" xfId="33" applyNumberFormat="1" applyFont="1" applyFill="1" applyBorder="1" applyAlignment="1">
      <alignment horizontal="center" vertical="center" wrapText="1"/>
    </xf>
    <xf numFmtId="0" fontId="31" fillId="25" borderId="15" xfId="33" applyNumberFormat="1" applyFont="1" applyFill="1" applyBorder="1" applyAlignment="1">
      <alignment horizontal="center" vertical="center" wrapText="1"/>
    </xf>
    <xf numFmtId="0" fontId="31" fillId="25" borderId="20" xfId="33" applyNumberFormat="1" applyFont="1" applyFill="1" applyBorder="1" applyAlignment="1">
      <alignment horizontal="center" vertical="center" wrapText="1"/>
    </xf>
    <xf numFmtId="0" fontId="31" fillId="25" borderId="32" xfId="33" applyNumberFormat="1" applyFont="1" applyFill="1" applyBorder="1" applyAlignment="1">
      <alignment horizontal="center" vertical="center" wrapText="1"/>
    </xf>
    <xf numFmtId="0" fontId="2" fillId="0" borderId="10" xfId="33" applyNumberFormat="1" applyFont="1" applyFill="1" applyBorder="1" applyAlignment="1">
      <alignment wrapText="1"/>
    </xf>
    <xf numFmtId="0" fontId="2" fillId="0" borderId="14" xfId="33" quotePrefix="1" applyNumberFormat="1" applyFont="1" applyFill="1" applyBorder="1" applyAlignment="1">
      <alignment horizontal="center" vertical="center" wrapText="1"/>
    </xf>
    <xf numFmtId="41" fontId="2" fillId="0" borderId="0" xfId="33" quotePrefix="1" applyFont="1" applyFill="1" applyBorder="1" applyAlignment="1">
      <alignment horizontal="center" vertical="center" wrapText="1"/>
    </xf>
    <xf numFmtId="0" fontId="2" fillId="0" borderId="0" xfId="33" quotePrefix="1" applyNumberFormat="1" applyFont="1" applyFill="1" applyBorder="1" applyAlignment="1">
      <alignment horizontal="center" vertical="center" wrapText="1"/>
    </xf>
    <xf numFmtId="0" fontId="2" fillId="0" borderId="0" xfId="33" applyNumberFormat="1" applyFont="1" applyFill="1" applyBorder="1" applyAlignment="1">
      <alignment horizontal="center" vertical="center" wrapText="1"/>
    </xf>
    <xf numFmtId="180" fontId="2" fillId="0" borderId="0" xfId="46" applyNumberFormat="1" applyFont="1" applyFill="1" applyBorder="1" applyAlignment="1">
      <alignment horizontal="center" vertical="center" wrapText="1"/>
    </xf>
    <xf numFmtId="0" fontId="2" fillId="0" borderId="0" xfId="46" applyNumberFormat="1" applyFont="1" applyFill="1" applyBorder="1" applyAlignment="1">
      <alignment horizontal="center" vertical="center" wrapText="1"/>
    </xf>
    <xf numFmtId="0" fontId="2" fillId="0" borderId="12" xfId="46" applyFont="1" applyFill="1" applyBorder="1" applyAlignment="1">
      <alignment horizontal="center" vertical="center" wrapText="1"/>
    </xf>
    <xf numFmtId="177" fontId="2" fillId="0" borderId="0" xfId="46" applyNumberFormat="1" applyFont="1" applyFill="1" applyBorder="1" applyAlignment="1">
      <alignment horizontal="center" vertical="center" wrapText="1"/>
    </xf>
    <xf numFmtId="41" fontId="2" fillId="0" borderId="12" xfId="33" quotePrefix="1" applyFont="1" applyFill="1" applyBorder="1" applyAlignment="1">
      <alignment horizontal="center" vertical="center" wrapText="1"/>
    </xf>
    <xf numFmtId="41" fontId="2" fillId="0" borderId="14" xfId="33" quotePrefix="1" applyFont="1" applyFill="1" applyBorder="1" applyAlignment="1">
      <alignment horizontal="center" vertical="center" wrapText="1"/>
    </xf>
    <xf numFmtId="180" fontId="31" fillId="25" borderId="10" xfId="33" applyNumberFormat="1" applyFont="1" applyFill="1" applyBorder="1" applyAlignment="1">
      <alignment horizontal="center" vertical="center" wrapText="1"/>
    </xf>
    <xf numFmtId="41" fontId="38" fillId="0" borderId="12" xfId="33" applyFont="1" applyFill="1" applyBorder="1" applyAlignment="1">
      <alignment horizontal="center" vertical="center"/>
    </xf>
    <xf numFmtId="0" fontId="38" fillId="0" borderId="0" xfId="46" applyFont="1" applyFill="1"/>
    <xf numFmtId="41" fontId="38" fillId="0" borderId="12" xfId="33" quotePrefix="1" applyFont="1" applyFill="1" applyBorder="1" applyAlignment="1">
      <alignment horizontal="center" vertical="center"/>
    </xf>
    <xf numFmtId="41" fontId="38" fillId="0" borderId="14" xfId="33" quotePrefix="1" applyFont="1" applyFill="1" applyBorder="1" applyAlignment="1">
      <alignment horizontal="center" vertical="center"/>
    </xf>
    <xf numFmtId="0" fontId="2" fillId="0" borderId="12" xfId="33" applyNumberFormat="1" applyFont="1" applyFill="1" applyBorder="1" applyAlignment="1">
      <alignment horizontal="center" vertical="center" wrapText="1"/>
    </xf>
    <xf numFmtId="180" fontId="2" fillId="0" borderId="0" xfId="33" applyNumberFormat="1" applyFont="1" applyFill="1" applyBorder="1" applyAlignment="1">
      <alignment horizontal="center" vertical="center" wrapText="1"/>
    </xf>
    <xf numFmtId="0" fontId="2" fillId="0" borderId="0" xfId="46" applyNumberFormat="1" applyFont="1" applyFill="1" applyAlignment="1">
      <alignment horizontal="center" vertical="center" wrapText="1"/>
    </xf>
    <xf numFmtId="0" fontId="2" fillId="0" borderId="0" xfId="46" applyFont="1" applyFill="1" applyAlignment="1">
      <alignment horizontal="right" wrapText="1"/>
    </xf>
    <xf numFmtId="180" fontId="2" fillId="0" borderId="0" xfId="46" applyNumberFormat="1" applyFont="1" applyFill="1" applyAlignment="1">
      <alignment horizontal="center" vertical="center" wrapText="1"/>
    </xf>
    <xf numFmtId="177" fontId="2" fillId="0" borderId="0" xfId="46" applyNumberFormat="1" applyFont="1" applyFill="1" applyAlignment="1">
      <alignment horizontal="center" vertical="center" wrapText="1"/>
    </xf>
    <xf numFmtId="41" fontId="31" fillId="25" borderId="10" xfId="33" applyFont="1" applyFill="1" applyBorder="1" applyAlignment="1">
      <alignment horizontal="center" vertical="center" wrapText="1"/>
    </xf>
    <xf numFmtId="41" fontId="31" fillId="25" borderId="25" xfId="33" applyFont="1" applyFill="1" applyBorder="1" applyAlignment="1">
      <alignment horizontal="center" vertical="center" wrapText="1"/>
    </xf>
    <xf numFmtId="41" fontId="31" fillId="25" borderId="28" xfId="33" applyFont="1" applyFill="1" applyBorder="1" applyAlignment="1">
      <alignment horizontal="center" vertical="center" wrapText="1"/>
    </xf>
    <xf numFmtId="41" fontId="31" fillId="25" borderId="22" xfId="33" applyFont="1" applyFill="1" applyBorder="1" applyAlignment="1">
      <alignment horizontal="center" vertical="center" wrapText="1"/>
    </xf>
    <xf numFmtId="0" fontId="31" fillId="25" borderId="10" xfId="46" applyFont="1" applyFill="1" applyBorder="1" applyAlignment="1">
      <alignment horizontal="center" vertical="center" wrapText="1"/>
    </xf>
    <xf numFmtId="41" fontId="31" fillId="25" borderId="11" xfId="33" applyFont="1" applyFill="1" applyBorder="1" applyAlignment="1">
      <alignment horizontal="center" vertical="center" wrapText="1"/>
    </xf>
    <xf numFmtId="41" fontId="31" fillId="25" borderId="0" xfId="33" applyFont="1" applyFill="1" applyBorder="1" applyAlignment="1">
      <alignment horizontal="center" vertical="center" wrapText="1"/>
    </xf>
    <xf numFmtId="41" fontId="31" fillId="25" borderId="31" xfId="33" applyFont="1" applyFill="1" applyBorder="1" applyAlignment="1">
      <alignment horizontal="center" vertical="center" wrapText="1"/>
    </xf>
    <xf numFmtId="41" fontId="31" fillId="25" borderId="15" xfId="33" applyFont="1" applyFill="1" applyBorder="1" applyAlignment="1">
      <alignment horizontal="center" vertical="center" wrapText="1"/>
    </xf>
    <xf numFmtId="41" fontId="31" fillId="25" borderId="20" xfId="33" applyFont="1" applyFill="1" applyBorder="1" applyAlignment="1">
      <alignment horizontal="center" vertical="center" wrapText="1"/>
    </xf>
    <xf numFmtId="41" fontId="31" fillId="25" borderId="32" xfId="33" applyFont="1" applyFill="1" applyBorder="1" applyAlignment="1">
      <alignment horizontal="center" vertical="center" wrapText="1"/>
    </xf>
    <xf numFmtId="0" fontId="2" fillId="0" borderId="0" xfId="46" applyNumberFormat="1" applyFont="1" applyFill="1" applyBorder="1" applyAlignment="1">
      <alignment wrapText="1"/>
    </xf>
    <xf numFmtId="180" fontId="2" fillId="0" borderId="0" xfId="46" applyNumberFormat="1" applyFont="1" applyFill="1" applyBorder="1" applyAlignment="1">
      <alignment wrapText="1"/>
    </xf>
    <xf numFmtId="0" fontId="42" fillId="0" borderId="0" xfId="46" applyNumberFormat="1" applyFont="1" applyFill="1" applyAlignment="1">
      <alignment horizontal="center" vertical="center"/>
    </xf>
    <xf numFmtId="0" fontId="42" fillId="0" borderId="0" xfId="46" applyFont="1" applyFill="1"/>
    <xf numFmtId="0" fontId="42" fillId="0" borderId="0" xfId="46" applyNumberFormat="1" applyFont="1" applyFill="1"/>
    <xf numFmtId="180" fontId="2" fillId="0" borderId="0" xfId="46" applyNumberFormat="1" applyFont="1" applyFill="1" applyAlignment="1">
      <alignment horizontal="center" vertical="center"/>
    </xf>
    <xf numFmtId="180" fontId="2" fillId="0" borderId="0" xfId="46" applyNumberFormat="1" applyFont="1" applyFill="1"/>
    <xf numFmtId="0" fontId="2" fillId="0" borderId="0" xfId="46" applyFont="1" applyFill="1"/>
    <xf numFmtId="0" fontId="2" fillId="0" borderId="0" xfId="46" applyNumberFormat="1" applyFont="1" applyFill="1"/>
    <xf numFmtId="177" fontId="2" fillId="0" borderId="0" xfId="46" applyNumberFormat="1" applyFont="1" applyFill="1"/>
    <xf numFmtId="0" fontId="2" fillId="0" borderId="10" xfId="46" applyNumberFormat="1" applyFont="1" applyFill="1" applyBorder="1" applyAlignment="1">
      <alignment horizontal="center" vertical="center"/>
    </xf>
    <xf numFmtId="180" fontId="2" fillId="0" borderId="10" xfId="46" applyNumberFormat="1" applyFont="1" applyFill="1" applyBorder="1" applyAlignment="1">
      <alignment horizontal="center" vertical="center"/>
    </xf>
    <xf numFmtId="0" fontId="2" fillId="0" borderId="10" xfId="46" applyFont="1" applyFill="1" applyBorder="1" applyAlignment="1">
      <alignment horizontal="center" vertical="center"/>
    </xf>
    <xf numFmtId="177" fontId="42" fillId="0" borderId="0" xfId="46" applyNumberFormat="1" applyFont="1" applyFill="1"/>
    <xf numFmtId="41" fontId="2" fillId="0" borderId="20" xfId="33" quotePrefix="1" applyFont="1" applyFill="1" applyBorder="1" applyAlignment="1">
      <alignment horizontal="center" vertical="center" wrapText="1"/>
    </xf>
    <xf numFmtId="0" fontId="2" fillId="0" borderId="11" xfId="46" applyNumberFormat="1" applyFont="1" applyFill="1" applyBorder="1" applyAlignment="1">
      <alignment wrapText="1"/>
    </xf>
    <xf numFmtId="177" fontId="31" fillId="0" borderId="10" xfId="33" applyNumberFormat="1" applyFont="1" applyFill="1" applyBorder="1" applyAlignment="1">
      <alignment horizontal="center" vertical="center" wrapText="1"/>
    </xf>
    <xf numFmtId="0" fontId="2" fillId="0" borderId="20" xfId="33" applyNumberFormat="1" applyFont="1" applyFill="1" applyBorder="1" applyAlignment="1">
      <alignment wrapText="1"/>
    </xf>
    <xf numFmtId="0" fontId="2" fillId="0" borderId="20" xfId="33" applyNumberFormat="1" applyFont="1" applyFill="1" applyBorder="1" applyAlignment="1">
      <alignment horizontal="center" wrapText="1"/>
    </xf>
    <xf numFmtId="176" fontId="2" fillId="0" borderId="20" xfId="33" applyNumberFormat="1" applyFont="1" applyFill="1" applyBorder="1" applyAlignment="1">
      <alignment horizontal="center" wrapText="1"/>
    </xf>
    <xf numFmtId="176" fontId="2" fillId="0" borderId="20" xfId="33" applyNumberFormat="1" applyFont="1" applyFill="1" applyBorder="1" applyAlignment="1">
      <alignment wrapText="1"/>
    </xf>
    <xf numFmtId="180" fontId="2" fillId="0" borderId="20" xfId="33" applyNumberFormat="1" applyFont="1" applyFill="1" applyBorder="1" applyAlignment="1">
      <alignment wrapText="1"/>
    </xf>
    <xf numFmtId="0" fontId="2" fillId="0" borderId="21" xfId="33" applyNumberFormat="1" applyFont="1" applyFill="1" applyBorder="1" applyAlignment="1">
      <alignment wrapText="1"/>
    </xf>
    <xf numFmtId="0" fontId="2" fillId="0" borderId="10" xfId="33" applyNumberFormat="1" applyFont="1" applyFill="1" applyBorder="1" applyAlignment="1">
      <alignment horizontal="center" wrapText="1"/>
    </xf>
    <xf numFmtId="176" fontId="2" fillId="0" borderId="10" xfId="33" applyNumberFormat="1" applyFont="1" applyFill="1" applyBorder="1" applyAlignment="1">
      <alignment horizontal="center" wrapText="1"/>
    </xf>
    <xf numFmtId="176" fontId="2" fillId="0" borderId="10" xfId="33" applyNumberFormat="1" applyFont="1" applyFill="1" applyBorder="1" applyAlignment="1">
      <alignment wrapText="1"/>
    </xf>
    <xf numFmtId="180" fontId="2" fillId="0" borderId="10" xfId="33" applyNumberFormat="1" applyFont="1" applyFill="1" applyBorder="1" applyAlignment="1">
      <alignment wrapText="1"/>
    </xf>
    <xf numFmtId="180" fontId="8" fillId="0" borderId="10" xfId="33" applyNumberFormat="1" applyFont="1" applyFill="1" applyBorder="1" applyAlignment="1">
      <alignment horizontal="center" vertical="center" wrapText="1"/>
    </xf>
    <xf numFmtId="0" fontId="2" fillId="0" borderId="10" xfId="33" applyNumberFormat="1" applyFont="1" applyFill="1" applyBorder="1" applyAlignment="1">
      <alignment wrapText="1"/>
    </xf>
    <xf numFmtId="0" fontId="2" fillId="0" borderId="10" xfId="33" quotePrefix="1" applyNumberFormat="1" applyFont="1" applyFill="1" applyBorder="1" applyAlignment="1">
      <alignment horizontal="center" vertical="center" wrapText="1"/>
    </xf>
    <xf numFmtId="0" fontId="2" fillId="0" borderId="0" xfId="46" applyFont="1" applyFill="1" applyBorder="1" applyAlignment="1">
      <alignment horizontal="center" vertical="center" wrapText="1"/>
    </xf>
    <xf numFmtId="180" fontId="2" fillId="0" borderId="10" xfId="46" applyNumberFormat="1" applyFont="1" applyFill="1" applyBorder="1" applyAlignment="1">
      <alignment horizontal="center" vertical="center" wrapText="1"/>
    </xf>
    <xf numFmtId="0" fontId="2" fillId="0" borderId="0" xfId="46" applyFont="1" applyFill="1" applyAlignment="1">
      <alignment wrapText="1"/>
    </xf>
    <xf numFmtId="180" fontId="2" fillId="30" borderId="17" xfId="3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5" fillId="25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80" fontId="2" fillId="0" borderId="10" xfId="33" applyNumberFormat="1" applyFont="1" applyFill="1" applyBorder="1" applyAlignment="1">
      <alignment horizontal="center" vertical="center" wrapText="1"/>
    </xf>
    <xf numFmtId="180" fontId="2" fillId="30" borderId="13" xfId="33" applyNumberFormat="1" applyFont="1" applyFill="1" applyBorder="1" applyAlignment="1">
      <alignment horizontal="center" vertical="center" wrapText="1"/>
    </xf>
    <xf numFmtId="41" fontId="2" fillId="30" borderId="10" xfId="33" quotePrefix="1" applyFont="1" applyFill="1" applyBorder="1" applyAlignment="1">
      <alignment horizontal="center" vertical="center" wrapText="1"/>
    </xf>
    <xf numFmtId="180" fontId="2" fillId="30" borderId="10" xfId="33" applyNumberFormat="1" applyFont="1" applyFill="1" applyBorder="1" applyAlignment="1">
      <alignment horizontal="center" vertical="center" wrapText="1"/>
    </xf>
    <xf numFmtId="180" fontId="2" fillId="30" borderId="16" xfId="33" applyNumberFormat="1" applyFont="1" applyFill="1" applyBorder="1" applyAlignment="1">
      <alignment horizontal="center" vertical="center" wrapText="1"/>
    </xf>
    <xf numFmtId="178" fontId="2" fillId="0" borderId="10" xfId="33" applyNumberFormat="1" applyFont="1" applyFill="1" applyBorder="1" applyAlignment="1">
      <alignment horizontal="center" vertical="center" wrapText="1"/>
    </xf>
    <xf numFmtId="41" fontId="2" fillId="0" borderId="17" xfId="33" applyFont="1" applyFill="1" applyBorder="1" applyAlignment="1">
      <alignment horizontal="center" vertical="center" wrapText="1"/>
    </xf>
    <xf numFmtId="180" fontId="2" fillId="0" borderId="10" xfId="33" quotePrefix="1" applyNumberFormat="1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wrapText="1"/>
    </xf>
    <xf numFmtId="0" fontId="2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33" applyNumberFormat="1" applyFont="1" applyFill="1" applyBorder="1" applyAlignment="1">
      <alignment horizontal="center" vertical="center" wrapText="1"/>
    </xf>
    <xf numFmtId="38" fontId="2" fillId="0" borderId="10" xfId="33" applyNumberFormat="1" applyFont="1" applyFill="1" applyBorder="1" applyAlignment="1">
      <alignment horizontal="center" vertical="center" wrapText="1"/>
    </xf>
    <xf numFmtId="41" fontId="2" fillId="0" borderId="10" xfId="33" applyFont="1" applyFill="1" applyBorder="1" applyAlignment="1">
      <alignment horizontal="left" vertical="center" wrapText="1"/>
    </xf>
    <xf numFmtId="0" fontId="2" fillId="0" borderId="21" xfId="46" applyFont="1" applyFill="1" applyBorder="1" applyAlignment="1">
      <alignment horizontal="center" vertical="center" wrapText="1"/>
    </xf>
    <xf numFmtId="38" fontId="2" fillId="0" borderId="10" xfId="46" applyNumberFormat="1" applyFont="1" applyFill="1" applyBorder="1" applyAlignment="1">
      <alignment horizontal="center" vertical="center" wrapText="1"/>
    </xf>
    <xf numFmtId="183" fontId="2" fillId="0" borderId="10" xfId="33" applyNumberFormat="1" applyFont="1" applyFill="1" applyBorder="1" applyAlignment="1">
      <alignment horizontal="center" vertical="center" wrapText="1"/>
    </xf>
    <xf numFmtId="0" fontId="2" fillId="0" borderId="13" xfId="46" applyFont="1" applyFill="1" applyBorder="1" applyAlignment="1">
      <alignment horizontal="center" vertical="center" wrapText="1"/>
    </xf>
    <xf numFmtId="0" fontId="2" fillId="0" borderId="17" xfId="46" applyFont="1" applyFill="1" applyBorder="1" applyAlignment="1">
      <alignment horizontal="center" vertical="center" wrapText="1"/>
    </xf>
    <xf numFmtId="182" fontId="2" fillId="0" borderId="10" xfId="33" applyNumberFormat="1" applyFont="1" applyFill="1" applyBorder="1" applyAlignment="1">
      <alignment horizontal="center" vertical="center" wrapText="1"/>
    </xf>
    <xf numFmtId="0" fontId="2" fillId="0" borderId="16" xfId="46" applyFont="1" applyFill="1" applyBorder="1" applyAlignment="1">
      <alignment wrapText="1"/>
    </xf>
    <xf numFmtId="0" fontId="2" fillId="0" borderId="16" xfId="46" applyNumberFormat="1" applyFont="1" applyFill="1" applyBorder="1" applyAlignment="1">
      <alignment wrapText="1"/>
    </xf>
    <xf numFmtId="0" fontId="2" fillId="0" borderId="10" xfId="33" applyNumberFormat="1" applyFont="1" applyFill="1" applyBorder="1" applyAlignment="1" applyProtection="1">
      <alignment horizontal="center" vertical="center" wrapText="1"/>
    </xf>
    <xf numFmtId="180" fontId="2" fillId="0" borderId="10" xfId="33" applyNumberFormat="1" applyFont="1" applyFill="1" applyBorder="1" applyAlignment="1" applyProtection="1">
      <alignment horizontal="center" vertical="center" wrapText="1"/>
    </xf>
    <xf numFmtId="0" fontId="2" fillId="0" borderId="10" xfId="48" applyNumberFormat="1" applyFont="1" applyFill="1" applyBorder="1" applyAlignment="1" applyProtection="1">
      <alignment horizontal="center" vertical="center" wrapText="1"/>
    </xf>
    <xf numFmtId="0" fontId="2" fillId="0" borderId="17" xfId="46" applyNumberFormat="1" applyFont="1" applyFill="1" applyBorder="1" applyAlignment="1">
      <alignment horizontal="center" vertical="center" wrapText="1"/>
    </xf>
    <xf numFmtId="38" fontId="2" fillId="0" borderId="17" xfId="46" applyNumberFormat="1" applyFont="1" applyFill="1" applyBorder="1" applyAlignment="1">
      <alignment horizontal="center" vertical="center" wrapText="1"/>
    </xf>
    <xf numFmtId="41" fontId="2" fillId="0" borderId="17" xfId="33" applyFont="1" applyFill="1" applyBorder="1" applyAlignment="1">
      <alignment horizontal="right" vertical="center" wrapText="1"/>
    </xf>
    <xf numFmtId="180" fontId="2" fillId="0" borderId="16" xfId="46" applyNumberFormat="1" applyFont="1" applyFill="1" applyBorder="1" applyAlignment="1">
      <alignment horizontal="center" wrapText="1"/>
    </xf>
    <xf numFmtId="180" fontId="2" fillId="0" borderId="16" xfId="46" applyNumberFormat="1" applyFont="1" applyFill="1" applyBorder="1" applyAlignment="1">
      <alignment wrapText="1"/>
    </xf>
    <xf numFmtId="0" fontId="2" fillId="0" borderId="16" xfId="46" applyNumberFormat="1" applyFont="1" applyFill="1" applyBorder="1" applyAlignment="1">
      <alignment horizontal="center" vertical="center" wrapText="1"/>
    </xf>
    <xf numFmtId="0" fontId="2" fillId="0" borderId="13" xfId="46" applyNumberFormat="1" applyFont="1" applyFill="1" applyBorder="1" applyAlignment="1">
      <alignment horizontal="center" vertical="center" wrapText="1"/>
    </xf>
    <xf numFmtId="180" fontId="2" fillId="0" borderId="13" xfId="46" applyNumberFormat="1" applyFont="1" applyFill="1" applyBorder="1" applyAlignment="1">
      <alignment horizontal="center" vertical="center" wrapText="1"/>
    </xf>
    <xf numFmtId="177" fontId="2" fillId="0" borderId="13" xfId="46" applyNumberFormat="1" applyFont="1" applyFill="1" applyBorder="1" applyAlignment="1">
      <alignment horizontal="center" vertical="center" wrapText="1"/>
    </xf>
    <xf numFmtId="191" fontId="2" fillId="0" borderId="10" xfId="46" applyNumberFormat="1" applyFont="1" applyFill="1" applyBorder="1" applyAlignment="1">
      <alignment horizontal="center" vertical="center"/>
    </xf>
    <xf numFmtId="38" fontId="2" fillId="0" borderId="10" xfId="46" applyNumberFormat="1" applyFont="1" applyFill="1" applyBorder="1" applyAlignment="1">
      <alignment horizontal="center" vertical="center"/>
    </xf>
    <xf numFmtId="191" fontId="2" fillId="0" borderId="10" xfId="46" applyNumberFormat="1" applyFont="1" applyFill="1" applyBorder="1" applyAlignment="1">
      <alignment horizontal="center" vertical="center" wrapText="1"/>
    </xf>
    <xf numFmtId="191" fontId="2" fillId="0" borderId="13" xfId="46" applyNumberFormat="1" applyFont="1" applyFill="1" applyBorder="1" applyAlignment="1">
      <alignment horizontal="center" vertical="center" wrapText="1"/>
    </xf>
    <xf numFmtId="0" fontId="2" fillId="0" borderId="10" xfId="46" applyNumberFormat="1" applyFont="1" applyFill="1" applyBorder="1" applyAlignment="1">
      <alignment horizontal="left" vertical="center" wrapText="1"/>
    </xf>
    <xf numFmtId="177" fontId="2" fillId="0" borderId="10" xfId="33" quotePrefix="1" applyNumberFormat="1" applyFont="1" applyFill="1" applyBorder="1" applyAlignment="1">
      <alignment horizontal="center" vertical="center" wrapText="1"/>
    </xf>
    <xf numFmtId="177" fontId="2" fillId="0" borderId="13" xfId="33" applyNumberFormat="1" applyFont="1" applyFill="1" applyBorder="1" applyAlignment="1">
      <alignment horizontal="center" vertical="center" wrapText="1"/>
    </xf>
    <xf numFmtId="177" fontId="36" fillId="0" borderId="10" xfId="48" applyNumberFormat="1" applyFont="1" applyFill="1" applyBorder="1" applyAlignment="1" applyProtection="1">
      <alignment horizontal="center" vertical="center" wrapText="1"/>
    </xf>
    <xf numFmtId="177" fontId="2" fillId="0" borderId="17" xfId="33" applyNumberFormat="1" applyFont="1" applyFill="1" applyBorder="1" applyAlignment="1">
      <alignment horizontal="center" vertical="center" wrapText="1"/>
    </xf>
    <xf numFmtId="177" fontId="2" fillId="0" borderId="10" xfId="29" applyNumberFormat="1" applyFont="1" applyFill="1" applyBorder="1" applyAlignment="1">
      <alignment horizontal="center" vertical="center" wrapText="1"/>
    </xf>
    <xf numFmtId="177" fontId="2" fillId="0" borderId="16" xfId="33" applyNumberFormat="1" applyFont="1" applyFill="1" applyBorder="1" applyAlignment="1">
      <alignment horizontal="center" vertical="center" wrapText="1"/>
    </xf>
    <xf numFmtId="177" fontId="2" fillId="0" borderId="10" xfId="33" applyNumberFormat="1" applyFont="1" applyFill="1" applyBorder="1" applyAlignment="1">
      <alignment horizontal="center" vertical="center" wrapText="1" shrinkToFit="1"/>
    </xf>
    <xf numFmtId="177" fontId="2" fillId="0" borderId="15" xfId="33" applyNumberFormat="1" applyFont="1" applyFill="1" applyBorder="1" applyAlignment="1">
      <alignment horizontal="center" vertical="center" wrapText="1"/>
    </xf>
    <xf numFmtId="177" fontId="2" fillId="0" borderId="20" xfId="33" applyNumberFormat="1" applyFont="1" applyFill="1" applyBorder="1" applyAlignment="1">
      <alignment horizontal="center" vertical="center" wrapText="1"/>
    </xf>
    <xf numFmtId="177" fontId="2" fillId="0" borderId="32" xfId="33" applyNumberFormat="1" applyFont="1" applyFill="1" applyBorder="1" applyAlignment="1">
      <alignment horizontal="center" vertical="center" wrapText="1"/>
    </xf>
    <xf numFmtId="177" fontId="2" fillId="0" borderId="13" xfId="46" applyNumberFormat="1" applyFont="1" applyFill="1" applyBorder="1" applyAlignment="1">
      <alignment wrapText="1"/>
    </xf>
    <xf numFmtId="177" fontId="2" fillId="0" borderId="18" xfId="33" applyNumberFormat="1" applyFont="1" applyFill="1" applyBorder="1" applyAlignment="1">
      <alignment horizontal="center" vertical="center" wrapText="1"/>
    </xf>
    <xf numFmtId="177" fontId="2" fillId="0" borderId="21" xfId="33" applyNumberFormat="1" applyFont="1" applyFill="1" applyBorder="1" applyAlignment="1">
      <alignment horizontal="center" vertical="center" wrapText="1"/>
    </xf>
    <xf numFmtId="0" fontId="2" fillId="30" borderId="10" xfId="33" applyNumberFormat="1" applyFont="1" applyFill="1" applyBorder="1" applyAlignment="1">
      <alignment horizontal="center" vertical="center" wrapText="1"/>
    </xf>
    <xf numFmtId="41" fontId="2" fillId="30" borderId="10" xfId="33" applyFont="1" applyFill="1" applyBorder="1" applyAlignment="1">
      <alignment horizontal="center" vertical="center" wrapText="1"/>
    </xf>
    <xf numFmtId="191" fontId="2" fillId="30" borderId="10" xfId="33" applyNumberFormat="1" applyFont="1" applyFill="1" applyBorder="1" applyAlignment="1">
      <alignment horizontal="center" vertical="center" wrapText="1"/>
    </xf>
    <xf numFmtId="178" fontId="2" fillId="30" borderId="10" xfId="33" applyNumberFormat="1" applyFont="1" applyFill="1" applyBorder="1" applyAlignment="1">
      <alignment horizontal="center" vertical="center" wrapText="1"/>
    </xf>
    <xf numFmtId="0" fontId="2" fillId="30" borderId="10" xfId="46" applyFont="1" applyFill="1" applyBorder="1" applyAlignment="1">
      <alignment horizontal="center" vertical="center" wrapText="1"/>
    </xf>
    <xf numFmtId="180" fontId="2" fillId="30" borderId="10" xfId="46" applyNumberFormat="1" applyFont="1" applyFill="1" applyBorder="1" applyAlignment="1">
      <alignment horizontal="center" vertical="center" wrapText="1"/>
    </xf>
    <xf numFmtId="0" fontId="2" fillId="30" borderId="10" xfId="46" applyNumberFormat="1" applyFont="1" applyFill="1" applyBorder="1" applyAlignment="1">
      <alignment horizontal="center" vertical="center" wrapText="1"/>
    </xf>
    <xf numFmtId="41" fontId="2" fillId="30" borderId="17" xfId="33" applyFont="1" applyFill="1" applyBorder="1" applyAlignment="1">
      <alignment horizontal="center" vertical="center" wrapText="1"/>
    </xf>
    <xf numFmtId="41" fontId="2" fillId="30" borderId="16" xfId="33" applyFont="1" applyFill="1" applyBorder="1" applyAlignment="1">
      <alignment horizontal="center" vertical="center" wrapText="1"/>
    </xf>
    <xf numFmtId="38" fontId="2" fillId="30" borderId="10" xfId="33" applyNumberFormat="1" applyFont="1" applyFill="1" applyBorder="1" applyAlignment="1">
      <alignment horizontal="center" vertical="center" wrapText="1"/>
    </xf>
    <xf numFmtId="38" fontId="2" fillId="30" borderId="10" xfId="46" applyNumberFormat="1" applyFont="1" applyFill="1" applyBorder="1" applyAlignment="1">
      <alignment horizontal="center" vertical="center" wrapText="1"/>
    </xf>
    <xf numFmtId="0" fontId="2" fillId="30" borderId="10" xfId="33" quotePrefix="1" applyNumberFormat="1" applyFont="1" applyFill="1" applyBorder="1" applyAlignment="1">
      <alignment horizontal="center" vertical="center" wrapText="1"/>
    </xf>
    <xf numFmtId="184" fontId="2" fillId="30" borderId="10" xfId="46" applyNumberFormat="1" applyFont="1" applyFill="1" applyBorder="1" applyAlignment="1">
      <alignment horizontal="center" vertical="center" wrapText="1"/>
    </xf>
    <xf numFmtId="183" fontId="2" fillId="30" borderId="10" xfId="33" applyNumberFormat="1" applyFont="1" applyFill="1" applyBorder="1" applyAlignment="1">
      <alignment horizontal="center" vertical="center" wrapText="1"/>
    </xf>
    <xf numFmtId="3" fontId="2" fillId="30" borderId="10" xfId="46" applyNumberFormat="1" applyFont="1" applyFill="1" applyBorder="1" applyAlignment="1">
      <alignment horizontal="center" vertical="center" wrapText="1"/>
    </xf>
    <xf numFmtId="49" fontId="2" fillId="30" borderId="10" xfId="33" applyNumberFormat="1" applyFont="1" applyFill="1" applyBorder="1" applyAlignment="1">
      <alignment horizontal="center" vertical="center" wrapText="1"/>
    </xf>
    <xf numFmtId="0" fontId="2" fillId="30" borderId="16" xfId="46" applyFont="1" applyFill="1" applyBorder="1" applyAlignment="1">
      <alignment horizontal="center" vertical="center" wrapText="1"/>
    </xf>
    <xf numFmtId="185" fontId="2" fillId="30" borderId="10" xfId="33" applyNumberFormat="1" applyFont="1" applyFill="1" applyBorder="1" applyAlignment="1">
      <alignment horizontal="center" vertical="center" wrapText="1"/>
    </xf>
    <xf numFmtId="41" fontId="2" fillId="30" borderId="13" xfId="33" applyFont="1" applyFill="1" applyBorder="1" applyAlignment="1">
      <alignment horizontal="center" vertical="center" wrapText="1"/>
    </xf>
    <xf numFmtId="176" fontId="2" fillId="30" borderId="10" xfId="33" applyNumberFormat="1" applyFont="1" applyFill="1" applyBorder="1" applyAlignment="1">
      <alignment horizontal="center" vertical="center" wrapText="1"/>
    </xf>
    <xf numFmtId="0" fontId="2" fillId="30" borderId="10" xfId="33" applyNumberFormat="1" applyFont="1" applyFill="1" applyBorder="1" applyAlignment="1">
      <alignment horizontal="left" vertical="center" wrapText="1"/>
    </xf>
    <xf numFmtId="177" fontId="2" fillId="30" borderId="10" xfId="46" applyNumberFormat="1" applyFont="1" applyFill="1" applyBorder="1" applyAlignment="1">
      <alignment horizontal="center" vertical="center" wrapText="1"/>
    </xf>
    <xf numFmtId="0" fontId="2" fillId="30" borderId="13" xfId="46" applyFont="1" applyFill="1" applyBorder="1" applyAlignment="1">
      <alignment horizontal="center" vertical="center" wrapText="1"/>
    </xf>
    <xf numFmtId="41" fontId="2" fillId="30" borderId="10" xfId="33" applyFont="1" applyFill="1" applyBorder="1" applyAlignment="1">
      <alignment horizontal="center" vertical="center" wrapText="1" shrinkToFit="1"/>
    </xf>
    <xf numFmtId="177" fontId="2" fillId="30" borderId="10" xfId="33" applyNumberFormat="1" applyFont="1" applyFill="1" applyBorder="1" applyAlignment="1">
      <alignment horizontal="center" vertical="center" wrapText="1"/>
    </xf>
    <xf numFmtId="41" fontId="36" fillId="30" borderId="10" xfId="48" applyNumberFormat="1" applyFont="1" applyFill="1" applyBorder="1" applyAlignment="1" applyProtection="1">
      <alignment horizontal="center" vertical="center" wrapText="1"/>
    </xf>
    <xf numFmtId="0" fontId="40" fillId="30" borderId="10" xfId="33" applyNumberFormat="1" applyFont="1" applyFill="1" applyBorder="1" applyAlignment="1">
      <alignment horizontal="center" vertical="center" wrapText="1"/>
    </xf>
    <xf numFmtId="0" fontId="2" fillId="30" borderId="17" xfId="33" applyNumberFormat="1" applyFont="1" applyFill="1" applyBorder="1" applyAlignment="1">
      <alignment horizontal="center" vertical="center" wrapText="1"/>
    </xf>
    <xf numFmtId="0" fontId="2" fillId="30" borderId="21" xfId="33" applyNumberFormat="1" applyFont="1" applyFill="1" applyBorder="1" applyAlignment="1">
      <alignment horizontal="center" vertical="center" wrapText="1"/>
    </xf>
    <xf numFmtId="0" fontId="2" fillId="30" borderId="13" xfId="33" applyNumberFormat="1" applyFont="1" applyFill="1" applyBorder="1" applyAlignment="1">
      <alignment horizontal="center" vertical="center" wrapText="1"/>
    </xf>
    <xf numFmtId="180" fontId="4" fillId="30" borderId="10" xfId="33" applyNumberFormat="1" applyFont="1" applyFill="1" applyBorder="1" applyAlignment="1">
      <alignment horizontal="center" vertical="center" wrapText="1"/>
    </xf>
    <xf numFmtId="180" fontId="2" fillId="30" borderId="10" xfId="33" quotePrefix="1" applyNumberFormat="1" applyFont="1" applyFill="1" applyBorder="1" applyAlignment="1">
      <alignment horizontal="center" vertical="center" wrapText="1"/>
    </xf>
    <xf numFmtId="186" fontId="2" fillId="30" borderId="10" xfId="33" applyNumberFormat="1" applyFont="1" applyFill="1" applyBorder="1" applyAlignment="1">
      <alignment horizontal="center" vertical="center" wrapText="1"/>
    </xf>
    <xf numFmtId="179" fontId="2" fillId="30" borderId="10" xfId="33" applyNumberFormat="1" applyFont="1" applyFill="1" applyBorder="1" applyAlignment="1">
      <alignment horizontal="center" vertical="center" wrapText="1"/>
    </xf>
    <xf numFmtId="0" fontId="36" fillId="30" borderId="10" xfId="33" applyNumberFormat="1" applyFont="1" applyFill="1" applyBorder="1" applyAlignment="1">
      <alignment horizontal="center" vertical="center" wrapText="1"/>
    </xf>
    <xf numFmtId="182" fontId="2" fillId="30" borderId="10" xfId="33" applyNumberFormat="1" applyFont="1" applyFill="1" applyBorder="1" applyAlignment="1">
      <alignment horizontal="center" vertical="center" wrapText="1"/>
    </xf>
    <xf numFmtId="3" fontId="2" fillId="30" borderId="10" xfId="33" applyNumberFormat="1" applyFont="1" applyFill="1" applyBorder="1" applyAlignment="1">
      <alignment horizontal="center" vertical="center" wrapText="1"/>
    </xf>
    <xf numFmtId="180" fontId="4" fillId="30" borderId="10" xfId="33" applyNumberFormat="1" applyFont="1" applyFill="1" applyBorder="1" applyAlignment="1">
      <alignment horizontal="center" vertical="center" shrinkToFit="1"/>
    </xf>
    <xf numFmtId="9" fontId="2" fillId="30" borderId="10" xfId="29" applyFont="1" applyFill="1" applyBorder="1" applyAlignment="1">
      <alignment horizontal="center" vertical="center" wrapText="1"/>
    </xf>
    <xf numFmtId="0" fontId="41" fillId="30" borderId="10" xfId="33" applyNumberFormat="1" applyFont="1" applyFill="1" applyBorder="1" applyAlignment="1">
      <alignment horizontal="center" vertical="center" wrapText="1"/>
    </xf>
    <xf numFmtId="0" fontId="2" fillId="30" borderId="10" xfId="33" applyNumberFormat="1" applyFont="1" applyFill="1" applyBorder="1" applyAlignment="1">
      <alignment horizontal="center" vertical="center" wrapText="1" shrinkToFit="1"/>
    </xf>
    <xf numFmtId="0" fontId="2" fillId="30" borderId="16" xfId="33" applyNumberFormat="1" applyFont="1" applyFill="1" applyBorder="1" applyAlignment="1">
      <alignment horizontal="center" vertical="center" wrapText="1"/>
    </xf>
    <xf numFmtId="0" fontId="2" fillId="30" borderId="10" xfId="33" applyNumberFormat="1" applyFont="1" applyFill="1" applyBorder="1" applyAlignment="1">
      <alignment wrapText="1"/>
    </xf>
    <xf numFmtId="0" fontId="2" fillId="30" borderId="10" xfId="33" applyNumberFormat="1" applyFont="1" applyFill="1" applyBorder="1" applyAlignment="1">
      <alignment vertical="center" wrapText="1"/>
    </xf>
    <xf numFmtId="188" fontId="2" fillId="30" borderId="10" xfId="33" applyNumberFormat="1" applyFont="1" applyFill="1" applyBorder="1" applyAlignment="1">
      <alignment horizontal="center" vertical="center" wrapText="1"/>
    </xf>
    <xf numFmtId="0" fontId="2" fillId="30" borderId="16" xfId="33" applyNumberFormat="1" applyFont="1" applyFill="1" applyBorder="1" applyAlignment="1">
      <alignment wrapText="1"/>
    </xf>
    <xf numFmtId="0" fontId="2" fillId="30" borderId="10" xfId="33" applyNumberFormat="1" applyFont="1" applyFill="1" applyBorder="1" applyAlignment="1">
      <alignment horizontal="center" wrapText="1"/>
    </xf>
    <xf numFmtId="41" fontId="2" fillId="30" borderId="10" xfId="33" applyFont="1" applyFill="1" applyBorder="1" applyAlignment="1">
      <alignment horizontal="left" vertical="center" wrapText="1"/>
    </xf>
    <xf numFmtId="176" fontId="2" fillId="30" borderId="10" xfId="33" applyNumberFormat="1" applyFont="1" applyFill="1" applyBorder="1" applyAlignment="1">
      <alignment horizontal="center" vertical="center" shrinkToFit="1"/>
    </xf>
    <xf numFmtId="0" fontId="36" fillId="30" borderId="17" xfId="33" applyNumberFormat="1" applyFont="1" applyFill="1" applyBorder="1" applyAlignment="1">
      <alignment horizontal="center" vertical="center" wrapText="1"/>
    </xf>
    <xf numFmtId="176" fontId="2" fillId="30" borderId="17" xfId="33" applyNumberFormat="1" applyFont="1" applyFill="1" applyBorder="1" applyAlignment="1">
      <alignment horizontal="center" vertical="center" wrapText="1"/>
    </xf>
    <xf numFmtId="0" fontId="2" fillId="30" borderId="17" xfId="33" applyNumberFormat="1" applyFont="1" applyFill="1" applyBorder="1" applyAlignment="1">
      <alignment horizontal="left" vertical="center" wrapText="1"/>
    </xf>
    <xf numFmtId="0" fontId="38" fillId="30" borderId="10" xfId="46" applyFont="1" applyFill="1" applyBorder="1" applyAlignment="1">
      <alignment horizontal="center" vertical="center" wrapText="1"/>
    </xf>
    <xf numFmtId="0" fontId="36" fillId="30" borderId="13" xfId="33" applyNumberFormat="1" applyFont="1" applyFill="1" applyBorder="1" applyAlignment="1">
      <alignment horizontal="center" vertical="center" wrapText="1"/>
    </xf>
    <xf numFmtId="176" fontId="2" fillId="30" borderId="13" xfId="33" applyNumberFormat="1" applyFont="1" applyFill="1" applyBorder="1" applyAlignment="1">
      <alignment horizontal="center" vertical="center" wrapText="1"/>
    </xf>
    <xf numFmtId="0" fontId="2" fillId="30" borderId="13" xfId="33" applyNumberFormat="1" applyFont="1" applyFill="1" applyBorder="1" applyAlignment="1">
      <alignment horizontal="left" vertical="center" wrapText="1"/>
    </xf>
    <xf numFmtId="176" fontId="2" fillId="30" borderId="10" xfId="33" quotePrefix="1" applyNumberFormat="1" applyFont="1" applyFill="1" applyBorder="1" applyAlignment="1">
      <alignment horizontal="center" vertical="center" wrapText="1"/>
    </xf>
    <xf numFmtId="42" fontId="2" fillId="30" borderId="10" xfId="45" applyFont="1" applyFill="1" applyBorder="1" applyAlignment="1">
      <alignment horizontal="center" vertical="center" wrapText="1"/>
    </xf>
    <xf numFmtId="0" fontId="2" fillId="30" borderId="0" xfId="33" applyNumberFormat="1" applyFont="1" applyFill="1" applyBorder="1" applyAlignment="1">
      <alignment wrapText="1"/>
    </xf>
    <xf numFmtId="176" fontId="2" fillId="30" borderId="10" xfId="33" applyNumberFormat="1" applyFont="1" applyFill="1" applyBorder="1" applyAlignment="1">
      <alignment horizontal="center" wrapText="1"/>
    </xf>
    <xf numFmtId="180" fontId="2" fillId="30" borderId="10" xfId="33" applyNumberFormat="1" applyFont="1" applyFill="1" applyBorder="1" applyAlignment="1">
      <alignment wrapText="1"/>
    </xf>
    <xf numFmtId="0" fontId="4" fillId="30" borderId="10" xfId="33" applyNumberFormat="1" applyFont="1" applyFill="1" applyBorder="1" applyAlignment="1">
      <alignment horizontal="center" vertical="center" wrapText="1"/>
    </xf>
    <xf numFmtId="176" fontId="4" fillId="30" borderId="10" xfId="33" applyNumberFormat="1" applyFont="1" applyFill="1" applyBorder="1" applyAlignment="1">
      <alignment horizontal="center" vertical="center" wrapText="1"/>
    </xf>
    <xf numFmtId="0" fontId="2" fillId="30" borderId="13" xfId="33" applyNumberFormat="1" applyFont="1" applyFill="1" applyBorder="1" applyAlignment="1">
      <alignment wrapText="1"/>
    </xf>
    <xf numFmtId="0" fontId="2" fillId="30" borderId="10" xfId="33" applyNumberFormat="1" applyFont="1" applyFill="1" applyBorder="1" applyAlignment="1">
      <alignment horizontal="center" vertical="center" shrinkToFit="1"/>
    </xf>
    <xf numFmtId="0" fontId="2" fillId="30" borderId="11" xfId="33" applyNumberFormat="1" applyFont="1" applyFill="1" applyBorder="1" applyAlignment="1">
      <alignment horizontal="center" vertical="center" wrapText="1"/>
    </xf>
    <xf numFmtId="0" fontId="36" fillId="30" borderId="10" xfId="48" applyNumberFormat="1" applyFont="1" applyFill="1" applyBorder="1" applyAlignment="1" applyProtection="1">
      <alignment horizontal="center" vertical="center" wrapText="1"/>
    </xf>
    <xf numFmtId="0" fontId="2" fillId="30" borderId="16" xfId="33" applyNumberFormat="1" applyFont="1" applyFill="1" applyBorder="1" applyAlignment="1">
      <alignment vertical="center" wrapText="1"/>
    </xf>
    <xf numFmtId="0" fontId="36" fillId="30" borderId="10" xfId="33" applyNumberFormat="1" applyFont="1" applyFill="1" applyBorder="1" applyAlignment="1">
      <alignment horizontal="center" vertical="center" wrapText="1" shrinkToFit="1"/>
    </xf>
    <xf numFmtId="180" fontId="4" fillId="30" borderId="34" xfId="33" applyNumberFormat="1" applyFont="1" applyFill="1" applyBorder="1" applyAlignment="1">
      <alignment horizontal="center" vertical="center" shrinkToFit="1"/>
    </xf>
    <xf numFmtId="0" fontId="41" fillId="30" borderId="10" xfId="33" applyNumberFormat="1" applyFont="1" applyFill="1" applyBorder="1" applyAlignment="1">
      <alignment vertical="center" wrapText="1"/>
    </xf>
    <xf numFmtId="0" fontId="2" fillId="30" borderId="33" xfId="33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vertical="center"/>
    </xf>
    <xf numFmtId="0" fontId="2" fillId="30" borderId="14" xfId="33" applyNumberFormat="1" applyFont="1" applyFill="1" applyBorder="1" applyAlignment="1">
      <alignment horizontal="center" vertical="center" wrapText="1"/>
    </xf>
    <xf numFmtId="0" fontId="2" fillId="30" borderId="0" xfId="46" applyFont="1" applyFill="1" applyBorder="1" applyAlignment="1">
      <alignment horizontal="center" vertical="center" wrapText="1"/>
    </xf>
    <xf numFmtId="0" fontId="2" fillId="30" borderId="21" xfId="46" applyFont="1" applyFill="1" applyBorder="1" applyAlignment="1">
      <alignment horizontal="center" vertical="center" wrapText="1"/>
    </xf>
    <xf numFmtId="41" fontId="38" fillId="30" borderId="17" xfId="33" applyFont="1" applyFill="1" applyBorder="1" applyAlignment="1">
      <alignment horizontal="center" vertical="center"/>
    </xf>
    <xf numFmtId="41" fontId="38" fillId="30" borderId="10" xfId="33" applyFont="1" applyFill="1" applyBorder="1" applyAlignment="1">
      <alignment horizontal="center" vertical="center" wrapText="1"/>
    </xf>
    <xf numFmtId="41" fontId="38" fillId="30" borderId="10" xfId="33" applyFont="1" applyFill="1" applyBorder="1" applyAlignment="1">
      <alignment horizontal="center" vertical="center"/>
    </xf>
    <xf numFmtId="191" fontId="38" fillId="30" borderId="10" xfId="33" applyNumberFormat="1" applyFont="1" applyFill="1" applyBorder="1" applyAlignment="1">
      <alignment horizontal="center" vertical="center" wrapText="1"/>
    </xf>
    <xf numFmtId="180" fontId="38" fillId="30" borderId="10" xfId="33" applyNumberFormat="1" applyFont="1" applyFill="1" applyBorder="1" applyAlignment="1">
      <alignment horizontal="center" vertical="center"/>
    </xf>
    <xf numFmtId="0" fontId="38" fillId="30" borderId="17" xfId="33" applyNumberFormat="1" applyFont="1" applyFill="1" applyBorder="1" applyAlignment="1">
      <alignment horizontal="center" vertical="center"/>
    </xf>
    <xf numFmtId="0" fontId="38" fillId="30" borderId="10" xfId="46" applyNumberFormat="1" applyFont="1" applyFill="1" applyBorder="1" applyAlignment="1">
      <alignment horizontal="center" vertical="center"/>
    </xf>
    <xf numFmtId="180" fontId="38" fillId="30" borderId="10" xfId="46" applyNumberFormat="1" applyFont="1" applyFill="1" applyBorder="1" applyAlignment="1">
      <alignment horizontal="center" vertical="center"/>
    </xf>
    <xf numFmtId="180" fontId="38" fillId="30" borderId="10" xfId="46" applyNumberFormat="1" applyFont="1" applyFill="1" applyBorder="1" applyAlignment="1">
      <alignment horizontal="center" vertical="center" wrapText="1"/>
    </xf>
    <xf numFmtId="0" fontId="38" fillId="30" borderId="10" xfId="33" applyNumberFormat="1" applyFont="1" applyFill="1" applyBorder="1" applyAlignment="1">
      <alignment horizontal="center" vertical="center"/>
    </xf>
    <xf numFmtId="180" fontId="38" fillId="30" borderId="13" xfId="46" applyNumberFormat="1" applyFont="1" applyFill="1" applyBorder="1" applyAlignment="1">
      <alignment horizontal="center" vertical="center"/>
    </xf>
    <xf numFmtId="0" fontId="38" fillId="30" borderId="10" xfId="46" applyFont="1" applyFill="1" applyBorder="1" applyAlignment="1">
      <alignment horizontal="center" vertical="center"/>
    </xf>
    <xf numFmtId="41" fontId="38" fillId="30" borderId="16" xfId="33" applyFont="1" applyFill="1" applyBorder="1" applyAlignment="1">
      <alignment horizontal="center" vertical="center"/>
    </xf>
    <xf numFmtId="0" fontId="38" fillId="30" borderId="10" xfId="33" applyNumberFormat="1" applyFont="1" applyFill="1" applyBorder="1" applyAlignment="1">
      <alignment horizontal="center" vertical="center" wrapText="1"/>
    </xf>
    <xf numFmtId="0" fontId="39" fillId="30" borderId="10" xfId="48" applyNumberFormat="1" applyFont="1" applyFill="1" applyBorder="1" applyAlignment="1" applyProtection="1">
      <alignment horizontal="center" vertical="center"/>
    </xf>
    <xf numFmtId="0" fontId="38" fillId="30" borderId="10" xfId="46" applyNumberFormat="1" applyFont="1" applyFill="1" applyBorder="1" applyAlignment="1">
      <alignment horizontal="center" vertical="center" wrapText="1"/>
    </xf>
    <xf numFmtId="180" fontId="38" fillId="30" borderId="14" xfId="33" applyNumberFormat="1" applyFont="1" applyFill="1" applyBorder="1" applyAlignment="1">
      <alignment horizontal="center" vertical="center"/>
    </xf>
    <xf numFmtId="180" fontId="38" fillId="30" borderId="10" xfId="46" applyNumberFormat="1" applyFont="1" applyFill="1" applyBorder="1" applyAlignment="1">
      <alignment horizontal="center"/>
    </xf>
    <xf numFmtId="180" fontId="38" fillId="30" borderId="10" xfId="46" applyNumberFormat="1" applyFont="1" applyFill="1" applyBorder="1"/>
    <xf numFmtId="41" fontId="43" fillId="30" borderId="10" xfId="33" applyFont="1" applyFill="1" applyBorder="1" applyAlignment="1">
      <alignment horizontal="center" vertical="center" wrapText="1"/>
    </xf>
    <xf numFmtId="38" fontId="2" fillId="30" borderId="10" xfId="29" applyNumberFormat="1" applyFont="1" applyFill="1" applyBorder="1" applyAlignment="1">
      <alignment horizontal="center" vertical="center" wrapText="1"/>
    </xf>
    <xf numFmtId="40" fontId="2" fillId="30" borderId="10" xfId="33" applyNumberFormat="1" applyFont="1" applyFill="1" applyBorder="1" applyAlignment="1">
      <alignment horizontal="center" vertical="center" wrapText="1"/>
    </xf>
    <xf numFmtId="41" fontId="36" fillId="30" borderId="10" xfId="48" applyNumberFormat="1" applyFont="1" applyFill="1" applyBorder="1" applyAlignment="1" applyProtection="1">
      <alignment horizontal="center" vertical="center" wrapText="1" shrinkToFit="1"/>
    </xf>
    <xf numFmtId="38" fontId="2" fillId="30" borderId="10" xfId="33" quotePrefix="1" applyNumberFormat="1" applyFont="1" applyFill="1" applyBorder="1" applyAlignment="1">
      <alignment horizontal="center" vertical="center" wrapText="1"/>
    </xf>
    <xf numFmtId="49" fontId="36" fillId="30" borderId="10" xfId="48" applyNumberFormat="1" applyFont="1" applyFill="1" applyBorder="1" applyAlignment="1" applyProtection="1">
      <alignment horizontal="center" vertical="center" wrapText="1"/>
    </xf>
    <xf numFmtId="49" fontId="2" fillId="30" borderId="10" xfId="33" quotePrefix="1" applyNumberFormat="1" applyFont="1" applyFill="1" applyBorder="1" applyAlignment="1">
      <alignment horizontal="center" vertical="center" wrapText="1"/>
    </xf>
    <xf numFmtId="0" fontId="2" fillId="30" borderId="10" xfId="46" applyFont="1" applyFill="1" applyBorder="1" applyAlignment="1">
      <alignment horizontal="center" vertical="center" wrapText="1" shrinkToFit="1"/>
    </xf>
    <xf numFmtId="0" fontId="2" fillId="30" borderId="10" xfId="46" quotePrefix="1" applyFont="1" applyFill="1" applyBorder="1" applyAlignment="1">
      <alignment horizontal="center" vertical="center" wrapText="1"/>
    </xf>
    <xf numFmtId="41" fontId="2" fillId="30" borderId="0" xfId="33" applyFont="1" applyFill="1" applyBorder="1" applyAlignment="1">
      <alignment horizontal="center" vertical="center" wrapText="1"/>
    </xf>
    <xf numFmtId="41" fontId="2" fillId="30" borderId="10" xfId="33" applyFont="1" applyFill="1" applyBorder="1" applyAlignment="1">
      <alignment vertical="center" wrapText="1"/>
    </xf>
    <xf numFmtId="41" fontId="41" fillId="30" borderId="10" xfId="33" applyFont="1" applyFill="1" applyBorder="1" applyAlignment="1">
      <alignment horizontal="center" vertical="center" wrapText="1"/>
    </xf>
    <xf numFmtId="0" fontId="2" fillId="30" borderId="10" xfId="48" applyNumberFormat="1" applyFont="1" applyFill="1" applyBorder="1" applyAlignment="1" applyProtection="1">
      <alignment horizontal="center" vertical="center" wrapText="1"/>
    </xf>
    <xf numFmtId="0" fontId="2" fillId="30" borderId="10" xfId="33" applyNumberFormat="1" applyFont="1" applyFill="1" applyBorder="1" applyAlignment="1" applyProtection="1">
      <alignment horizontal="center" vertical="center" wrapText="1"/>
    </xf>
    <xf numFmtId="178" fontId="2" fillId="30" borderId="17" xfId="33" applyNumberFormat="1" applyFont="1" applyFill="1" applyBorder="1" applyAlignment="1">
      <alignment horizontal="center" vertical="center" wrapText="1"/>
    </xf>
    <xf numFmtId="38" fontId="2" fillId="30" borderId="17" xfId="33" applyNumberFormat="1" applyFont="1" applyFill="1" applyBorder="1" applyAlignment="1">
      <alignment horizontal="center" vertical="center" wrapText="1"/>
    </xf>
    <xf numFmtId="0" fontId="2" fillId="30" borderId="29" xfId="33" applyNumberFormat="1" applyFont="1" applyFill="1" applyBorder="1" applyAlignment="1">
      <alignment horizontal="center" vertical="center" wrapText="1"/>
    </xf>
    <xf numFmtId="180" fontId="2" fillId="30" borderId="29" xfId="33" applyNumberFormat="1" applyFont="1" applyFill="1" applyBorder="1" applyAlignment="1">
      <alignment horizontal="center" vertical="center" wrapText="1"/>
    </xf>
    <xf numFmtId="41" fontId="2" fillId="30" borderId="29" xfId="33" applyFont="1" applyFill="1" applyBorder="1" applyAlignment="1">
      <alignment horizontal="center" vertical="center" wrapText="1"/>
    </xf>
    <xf numFmtId="178" fontId="2" fillId="30" borderId="29" xfId="33" applyNumberFormat="1" applyFont="1" applyFill="1" applyBorder="1" applyAlignment="1">
      <alignment horizontal="center" vertical="center" wrapText="1"/>
    </xf>
    <xf numFmtId="178" fontId="2" fillId="30" borderId="13" xfId="33" applyNumberFormat="1" applyFont="1" applyFill="1" applyBorder="1" applyAlignment="1">
      <alignment horizontal="center" vertical="center" wrapText="1"/>
    </xf>
    <xf numFmtId="38" fontId="2" fillId="30" borderId="10" xfId="33" applyNumberFormat="1" applyFont="1" applyFill="1" applyBorder="1" applyAlignment="1" applyProtection="1">
      <alignment horizontal="center" vertical="center" wrapText="1"/>
    </xf>
    <xf numFmtId="41" fontId="2" fillId="30" borderId="10" xfId="33" applyNumberFormat="1" applyFont="1" applyFill="1" applyBorder="1" applyAlignment="1" applyProtection="1">
      <alignment horizontal="center" vertical="center" wrapText="1"/>
    </xf>
    <xf numFmtId="178" fontId="2" fillId="30" borderId="10" xfId="33" applyNumberFormat="1" applyFont="1" applyFill="1" applyBorder="1" applyAlignment="1" applyProtection="1">
      <alignment horizontal="center" vertical="center" wrapText="1"/>
    </xf>
    <xf numFmtId="41" fontId="2" fillId="30" borderId="10" xfId="33" applyNumberFormat="1" applyFont="1" applyFill="1" applyBorder="1" applyAlignment="1">
      <alignment horizontal="center" vertical="center" wrapText="1"/>
    </xf>
    <xf numFmtId="41" fontId="2" fillId="30" borderId="10" xfId="33" applyNumberFormat="1" applyFont="1" applyFill="1" applyBorder="1" applyAlignment="1">
      <alignment horizontal="left" vertical="center" wrapText="1"/>
    </xf>
    <xf numFmtId="0" fontId="2" fillId="30" borderId="16" xfId="46" applyNumberFormat="1" applyFont="1" applyFill="1" applyBorder="1" applyAlignment="1">
      <alignment horizontal="center" vertical="center" wrapText="1"/>
    </xf>
    <xf numFmtId="180" fontId="2" fillId="30" borderId="10" xfId="33" applyNumberFormat="1" applyFont="1" applyFill="1" applyBorder="1" applyAlignment="1">
      <alignment horizontal="center" vertical="center"/>
    </xf>
    <xf numFmtId="0" fontId="2" fillId="30" borderId="0" xfId="33" applyNumberFormat="1" applyFont="1" applyFill="1" applyBorder="1" applyAlignment="1">
      <alignment horizontal="center" vertical="center" wrapText="1"/>
    </xf>
    <xf numFmtId="0" fontId="2" fillId="30" borderId="13" xfId="46" applyNumberFormat="1" applyFont="1" applyFill="1" applyBorder="1" applyAlignment="1">
      <alignment horizontal="center" vertical="center" wrapText="1"/>
    </xf>
    <xf numFmtId="192" fontId="2" fillId="30" borderId="10" xfId="33" applyNumberFormat="1" applyFont="1" applyFill="1" applyBorder="1" applyAlignment="1">
      <alignment horizontal="center" vertical="center" wrapText="1"/>
    </xf>
    <xf numFmtId="0" fontId="2" fillId="30" borderId="10" xfId="47" applyNumberFormat="1" applyFont="1" applyFill="1" applyBorder="1" applyAlignment="1">
      <alignment horizontal="center" vertical="center" wrapText="1"/>
    </xf>
    <xf numFmtId="180" fontId="2" fillId="30" borderId="10" xfId="47" applyNumberFormat="1" applyFont="1" applyFill="1" applyBorder="1" applyAlignment="1">
      <alignment horizontal="center" vertical="center" wrapText="1"/>
    </xf>
    <xf numFmtId="0" fontId="36" fillId="30" borderId="10" xfId="48" applyNumberFormat="1" applyFont="1" applyFill="1" applyBorder="1" applyAlignment="1" applyProtection="1">
      <alignment horizontal="center" vertical="center" wrapText="1" shrinkToFit="1"/>
    </xf>
    <xf numFmtId="0" fontId="2" fillId="30" borderId="30" xfId="9" applyNumberFormat="1" applyFont="1" applyFill="1" applyBorder="1" applyAlignment="1" applyProtection="1">
      <alignment horizontal="center" vertical="center" wrapText="1"/>
    </xf>
    <xf numFmtId="0" fontId="2" fillId="30" borderId="30" xfId="7" applyNumberFormat="1" applyFont="1" applyFill="1" applyBorder="1" applyAlignment="1" applyProtection="1">
      <alignment horizontal="center" vertical="center" wrapText="1"/>
    </xf>
    <xf numFmtId="180" fontId="2" fillId="30" borderId="30" xfId="7" applyNumberFormat="1" applyFont="1" applyFill="1" applyBorder="1" applyAlignment="1" applyProtection="1">
      <alignment horizontal="center" vertical="center" wrapText="1"/>
    </xf>
    <xf numFmtId="180" fontId="2" fillId="30" borderId="30" xfId="9" applyNumberFormat="1" applyFont="1" applyFill="1" applyBorder="1" applyAlignment="1" applyProtection="1">
      <alignment horizontal="center" vertical="center" wrapText="1"/>
    </xf>
    <xf numFmtId="0" fontId="2" fillId="30" borderId="10" xfId="46" applyNumberFormat="1" applyFont="1" applyFill="1" applyBorder="1" applyAlignment="1">
      <alignment wrapText="1"/>
    </xf>
    <xf numFmtId="38" fontId="2" fillId="30" borderId="10" xfId="48" applyNumberFormat="1" applyFont="1" applyFill="1" applyBorder="1" applyAlignment="1" applyProtection="1">
      <alignment horizontal="center" vertical="center" wrapText="1"/>
    </xf>
    <xf numFmtId="180" fontId="2" fillId="30" borderId="10" xfId="48" applyNumberFormat="1" applyFont="1" applyFill="1" applyBorder="1" applyAlignment="1" applyProtection="1">
      <alignment horizontal="center" vertical="center" wrapText="1"/>
    </xf>
    <xf numFmtId="191" fontId="2" fillId="30" borderId="10" xfId="34" applyNumberFormat="1" applyFont="1" applyFill="1" applyBorder="1" applyAlignment="1">
      <alignment horizontal="center" vertical="center" wrapText="1"/>
    </xf>
    <xf numFmtId="0" fontId="45" fillId="30" borderId="10" xfId="48" applyNumberFormat="1" applyFont="1" applyFill="1" applyBorder="1" applyAlignment="1" applyProtection="1">
      <alignment horizontal="center" vertical="center" wrapText="1"/>
    </xf>
    <xf numFmtId="0" fontId="36" fillId="30" borderId="17" xfId="48" applyNumberFormat="1" applyFont="1" applyFill="1" applyBorder="1" applyAlignment="1" applyProtection="1">
      <alignment horizontal="center" vertical="center" wrapText="1"/>
    </xf>
    <xf numFmtId="180" fontId="2" fillId="30" borderId="17" xfId="48" applyNumberFormat="1" applyFont="1" applyFill="1" applyBorder="1" applyAlignment="1" applyProtection="1">
      <alignment horizontal="center" vertical="center" wrapText="1"/>
    </xf>
    <xf numFmtId="38" fontId="46" fillId="29" borderId="10" xfId="33" applyNumberFormat="1" applyFont="1" applyFill="1" applyBorder="1" applyAlignment="1">
      <alignment horizontal="center" vertical="center" wrapText="1"/>
    </xf>
    <xf numFmtId="180" fontId="46" fillId="29" borderId="10" xfId="33" applyNumberFormat="1" applyFont="1" applyFill="1" applyBorder="1" applyAlignment="1">
      <alignment horizontal="center" vertical="center" wrapText="1"/>
    </xf>
    <xf numFmtId="0" fontId="2" fillId="0" borderId="17" xfId="33" applyNumberFormat="1" applyFont="1" applyFill="1" applyBorder="1" applyAlignment="1">
      <alignment horizontal="center" vertical="center" wrapText="1"/>
    </xf>
    <xf numFmtId="0" fontId="2" fillId="0" borderId="16" xfId="33" applyNumberFormat="1" applyFont="1" applyFill="1" applyBorder="1" applyAlignment="1">
      <alignment horizontal="center" vertical="center" wrapText="1"/>
    </xf>
    <xf numFmtId="180" fontId="2" fillId="0" borderId="17" xfId="33" applyNumberFormat="1" applyFont="1" applyFill="1" applyBorder="1" applyAlignment="1">
      <alignment horizontal="center" vertical="center" wrapText="1"/>
    </xf>
    <xf numFmtId="0" fontId="2" fillId="24" borderId="10" xfId="46" applyNumberFormat="1" applyFont="1" applyFill="1" applyBorder="1" applyAlignment="1">
      <alignment horizontal="center" vertical="center" wrapText="1"/>
    </xf>
    <xf numFmtId="0" fontId="2" fillId="24" borderId="10" xfId="33" applyNumberFormat="1" applyFont="1" applyFill="1" applyBorder="1" applyAlignment="1">
      <alignment horizontal="center" vertical="center" wrapText="1"/>
    </xf>
    <xf numFmtId="38" fontId="2" fillId="24" borderId="10" xfId="33" applyNumberFormat="1" applyFont="1" applyFill="1" applyBorder="1" applyAlignment="1">
      <alignment horizontal="center" vertical="center" wrapText="1"/>
    </xf>
    <xf numFmtId="38" fontId="2" fillId="24" borderId="10" xfId="46" applyNumberFormat="1" applyFont="1" applyFill="1" applyBorder="1" applyAlignment="1">
      <alignment horizontal="center" vertical="center" wrapText="1"/>
    </xf>
    <xf numFmtId="38" fontId="47" fillId="29" borderId="10" xfId="46" applyNumberFormat="1" applyFont="1" applyFill="1" applyBorder="1" applyAlignment="1">
      <alignment horizontal="center" vertical="center" wrapText="1"/>
    </xf>
    <xf numFmtId="38" fontId="47" fillId="24" borderId="10" xfId="46" applyNumberFormat="1" applyFont="1" applyFill="1" applyBorder="1" applyAlignment="1">
      <alignment horizontal="center" vertical="center" wrapText="1"/>
    </xf>
    <xf numFmtId="0" fontId="36" fillId="24" borderId="10" xfId="48" applyNumberFormat="1" applyFont="1" applyFill="1" applyBorder="1" applyAlignment="1" applyProtection="1">
      <alignment horizontal="center" vertical="center" wrapText="1"/>
    </xf>
    <xf numFmtId="0" fontId="47" fillId="29" borderId="10" xfId="33" applyNumberFormat="1" applyFont="1" applyFill="1" applyBorder="1" applyAlignment="1">
      <alignment horizontal="center" vertical="center" wrapText="1"/>
    </xf>
    <xf numFmtId="0" fontId="2" fillId="29" borderId="10" xfId="33" applyNumberFormat="1" applyFont="1" applyFill="1" applyBorder="1" applyAlignment="1">
      <alignment horizontal="center" vertical="center" wrapText="1"/>
    </xf>
    <xf numFmtId="38" fontId="47" fillId="29" borderId="10" xfId="33" applyNumberFormat="1" applyFont="1" applyFill="1" applyBorder="1" applyAlignment="1">
      <alignment horizontal="center" vertical="center" wrapText="1"/>
    </xf>
    <xf numFmtId="3" fontId="48" fillId="29" borderId="10" xfId="0" applyNumberFormat="1" applyFont="1" applyFill="1" applyBorder="1" applyAlignment="1">
      <alignment horizontal="center" vertical="center"/>
    </xf>
    <xf numFmtId="0" fontId="46" fillId="29" borderId="10" xfId="33" applyNumberFormat="1" applyFont="1" applyFill="1" applyBorder="1" applyAlignment="1">
      <alignment horizontal="center" vertical="center" wrapText="1"/>
    </xf>
    <xf numFmtId="0" fontId="49" fillId="29" borderId="10" xfId="48" applyNumberFormat="1" applyFont="1" applyFill="1" applyBorder="1" applyAlignment="1" applyProtection="1">
      <alignment horizontal="center" vertical="center" wrapText="1"/>
    </xf>
    <xf numFmtId="3" fontId="50" fillId="29" borderId="10" xfId="0" applyNumberFormat="1" applyFont="1" applyFill="1" applyBorder="1" applyAlignment="1">
      <alignment horizontal="center" vertical="center"/>
    </xf>
    <xf numFmtId="0" fontId="2" fillId="24" borderId="10" xfId="46" applyFont="1" applyFill="1" applyBorder="1" applyAlignment="1">
      <alignment horizontal="center" vertical="center" wrapText="1"/>
    </xf>
    <xf numFmtId="0" fontId="47" fillId="29" borderId="10" xfId="46" applyNumberFormat="1" applyFont="1" applyFill="1" applyBorder="1" applyAlignment="1">
      <alignment horizontal="center" vertical="center" wrapText="1"/>
    </xf>
    <xf numFmtId="0" fontId="47" fillId="29" borderId="10" xfId="46" applyFont="1" applyFill="1" applyBorder="1" applyAlignment="1">
      <alignment horizontal="center" vertical="center" wrapText="1"/>
    </xf>
    <xf numFmtId="41" fontId="2" fillId="0" borderId="0" xfId="33" applyFont="1" applyFill="1" applyBorder="1" applyAlignment="1">
      <alignment horizontal="center" vertical="center" wrapText="1"/>
    </xf>
    <xf numFmtId="180" fontId="2" fillId="30" borderId="10" xfId="33" applyNumberFormat="1" applyFont="1" applyFill="1" applyBorder="1" applyAlignment="1">
      <alignment horizontal="center" vertical="center" wrapText="1"/>
    </xf>
    <xf numFmtId="0" fontId="51" fillId="0" borderId="12" xfId="33" quotePrefix="1" applyNumberFormat="1" applyFont="1" applyFill="1" applyBorder="1" applyAlignment="1">
      <alignment horizontal="center" vertical="center" wrapText="1"/>
    </xf>
    <xf numFmtId="0" fontId="51" fillId="0" borderId="16" xfId="33" applyNumberFormat="1" applyFont="1" applyFill="1" applyBorder="1" applyAlignment="1">
      <alignment horizontal="center" vertical="center" wrapText="1"/>
    </xf>
    <xf numFmtId="0" fontId="51" fillId="0" borderId="10" xfId="46" applyNumberFormat="1" applyFont="1" applyFill="1" applyBorder="1" applyAlignment="1">
      <alignment horizontal="center" vertical="center" wrapText="1"/>
    </xf>
    <xf numFmtId="0" fontId="51" fillId="0" borderId="10" xfId="46" applyFont="1" applyFill="1" applyBorder="1" applyAlignment="1">
      <alignment horizontal="center" vertical="center" wrapText="1"/>
    </xf>
    <xf numFmtId="0" fontId="51" fillId="0" borderId="0" xfId="46" applyFont="1" applyFill="1" applyAlignment="1">
      <alignment wrapText="1"/>
    </xf>
    <xf numFmtId="0" fontId="46" fillId="29" borderId="10" xfId="46" applyNumberFormat="1" applyFont="1" applyFill="1" applyBorder="1" applyAlignment="1">
      <alignment horizontal="center" vertical="center" wrapText="1"/>
    </xf>
    <xf numFmtId="180" fontId="46" fillId="29" borderId="10" xfId="46" applyNumberFormat="1" applyFont="1" applyFill="1" applyBorder="1" applyAlignment="1">
      <alignment horizontal="center" vertical="center" wrapText="1"/>
    </xf>
    <xf numFmtId="41" fontId="46" fillId="29" borderId="10" xfId="33" applyFont="1" applyFill="1" applyBorder="1" applyAlignment="1">
      <alignment horizontal="center" vertical="center" wrapText="1"/>
    </xf>
    <xf numFmtId="0" fontId="46" fillId="29" borderId="10" xfId="46" applyFont="1" applyFill="1" applyBorder="1" applyAlignment="1">
      <alignment horizontal="center" vertical="center" wrapText="1"/>
    </xf>
    <xf numFmtId="191" fontId="46" fillId="29" borderId="10" xfId="33" applyNumberFormat="1" applyFont="1" applyFill="1" applyBorder="1" applyAlignment="1">
      <alignment horizontal="center" vertical="center" wrapText="1"/>
    </xf>
    <xf numFmtId="176" fontId="46" fillId="29" borderId="23" xfId="0" applyNumberFormat="1" applyFont="1" applyFill="1" applyBorder="1" applyAlignment="1">
      <alignment horizontal="center" vertical="center"/>
    </xf>
    <xf numFmtId="176" fontId="46" fillId="29" borderId="18" xfId="0" applyNumberFormat="1" applyFont="1" applyFill="1" applyBorder="1" applyAlignment="1">
      <alignment horizontal="center" vertical="center"/>
    </xf>
    <xf numFmtId="176" fontId="7" fillId="25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31" fillId="25" borderId="10" xfId="33" applyNumberFormat="1" applyFont="1" applyFill="1" applyBorder="1" applyAlignment="1">
      <alignment horizontal="center" vertical="center" wrapText="1"/>
    </xf>
    <xf numFmtId="0" fontId="5" fillId="0" borderId="20" xfId="33" applyNumberFormat="1" applyFont="1" applyFill="1" applyBorder="1" applyAlignment="1">
      <alignment vertical="center" wrapText="1"/>
    </xf>
    <xf numFmtId="0" fontId="3" fillId="0" borderId="20" xfId="33" applyNumberFormat="1" applyFont="1" applyFill="1" applyBorder="1" applyAlignment="1">
      <alignment horizontal="right" vertical="center" wrapText="1"/>
    </xf>
    <xf numFmtId="0" fontId="2" fillId="0" borderId="10" xfId="33" applyNumberFormat="1" applyFont="1" applyFill="1" applyBorder="1" applyAlignment="1">
      <alignment horizontal="center" vertical="center" wrapText="1"/>
    </xf>
    <xf numFmtId="0" fontId="31" fillId="25" borderId="25" xfId="33" applyNumberFormat="1" applyFont="1" applyFill="1" applyBorder="1" applyAlignment="1">
      <alignment horizontal="center" vertical="center" wrapText="1"/>
    </xf>
    <xf numFmtId="0" fontId="31" fillId="25" borderId="28" xfId="33" applyNumberFormat="1" applyFont="1" applyFill="1" applyBorder="1" applyAlignment="1">
      <alignment horizontal="center" vertical="center" wrapText="1"/>
    </xf>
    <xf numFmtId="0" fontId="31" fillId="25" borderId="22" xfId="33" applyNumberFormat="1" applyFont="1" applyFill="1" applyBorder="1" applyAlignment="1">
      <alignment horizontal="center" vertical="center" wrapText="1"/>
    </xf>
    <xf numFmtId="0" fontId="31" fillId="25" borderId="11" xfId="33" applyNumberFormat="1" applyFont="1" applyFill="1" applyBorder="1" applyAlignment="1">
      <alignment horizontal="center" vertical="center" wrapText="1"/>
    </xf>
    <xf numFmtId="0" fontId="31" fillId="25" borderId="0" xfId="33" applyNumberFormat="1" applyFont="1" applyFill="1" applyBorder="1" applyAlignment="1">
      <alignment horizontal="center" vertical="center" wrapText="1"/>
    </xf>
    <xf numFmtId="0" fontId="31" fillId="25" borderId="31" xfId="33" applyNumberFormat="1" applyFont="1" applyFill="1" applyBorder="1" applyAlignment="1">
      <alignment horizontal="center" vertical="center" wrapText="1"/>
    </xf>
    <xf numFmtId="0" fontId="31" fillId="25" borderId="15" xfId="33" applyNumberFormat="1" applyFont="1" applyFill="1" applyBorder="1" applyAlignment="1">
      <alignment horizontal="center" vertical="center" wrapText="1"/>
    </xf>
    <xf numFmtId="0" fontId="31" fillId="25" borderId="20" xfId="33" applyNumberFormat="1" applyFont="1" applyFill="1" applyBorder="1" applyAlignment="1">
      <alignment horizontal="center" vertical="center" wrapText="1"/>
    </xf>
    <xf numFmtId="0" fontId="31" fillId="25" borderId="32" xfId="33" applyNumberFormat="1" applyFont="1" applyFill="1" applyBorder="1" applyAlignment="1">
      <alignment horizontal="center" vertical="center" wrapText="1"/>
    </xf>
    <xf numFmtId="0" fontId="2" fillId="30" borderId="10" xfId="33" applyNumberFormat="1" applyFont="1" applyFill="1" applyBorder="1" applyAlignment="1">
      <alignment horizontal="center" vertical="center" wrapText="1"/>
    </xf>
    <xf numFmtId="0" fontId="5" fillId="0" borderId="20" xfId="46" applyFont="1" applyFill="1" applyBorder="1" applyAlignment="1">
      <alignment horizontal="left" vertical="center" wrapText="1"/>
    </xf>
    <xf numFmtId="0" fontId="3" fillId="0" borderId="0" xfId="46" applyFont="1" applyFill="1" applyBorder="1" applyAlignment="1">
      <alignment horizontal="center" vertical="center" wrapText="1"/>
    </xf>
    <xf numFmtId="0" fontId="31" fillId="25" borderId="10" xfId="46" applyNumberFormat="1" applyFont="1" applyFill="1" applyBorder="1" applyAlignment="1">
      <alignment horizontal="center" vertical="center" wrapText="1"/>
    </xf>
    <xf numFmtId="41" fontId="2" fillId="0" borderId="0" xfId="33" applyFont="1" applyFill="1" applyBorder="1" applyAlignment="1">
      <alignment horizontal="center" vertical="center" wrapText="1"/>
    </xf>
    <xf numFmtId="0" fontId="12" fillId="25" borderId="10" xfId="33" applyNumberFormat="1" applyFont="1" applyFill="1" applyBorder="1" applyAlignment="1">
      <alignment horizontal="center" vertical="center" wrapText="1"/>
    </xf>
    <xf numFmtId="0" fontId="12" fillId="25" borderId="10" xfId="46" applyNumberFormat="1" applyFont="1" applyFill="1" applyBorder="1" applyAlignment="1">
      <alignment horizontal="center" vertical="center" wrapText="1"/>
    </xf>
    <xf numFmtId="0" fontId="33" fillId="0" borderId="20" xfId="46" applyFont="1" applyFill="1" applyBorder="1" applyAlignment="1">
      <alignment vertical="center" wrapText="1"/>
    </xf>
    <xf numFmtId="0" fontId="10" fillId="0" borderId="20" xfId="46" applyFont="1" applyFill="1" applyBorder="1" applyAlignment="1">
      <alignment horizontal="right" vertical="center" wrapText="1"/>
    </xf>
    <xf numFmtId="0" fontId="10" fillId="0" borderId="20" xfId="46" applyFont="1" applyBorder="1" applyAlignment="1">
      <alignment vertical="center" wrapText="1"/>
    </xf>
    <xf numFmtId="0" fontId="12" fillId="25" borderId="25" xfId="33" applyNumberFormat="1" applyFont="1" applyFill="1" applyBorder="1" applyAlignment="1">
      <alignment horizontal="center" vertical="center" wrapText="1"/>
    </xf>
    <xf numFmtId="0" fontId="12" fillId="25" borderId="28" xfId="33" applyNumberFormat="1" applyFont="1" applyFill="1" applyBorder="1" applyAlignment="1">
      <alignment horizontal="center" vertical="center" wrapText="1"/>
    </xf>
    <xf numFmtId="0" fontId="12" fillId="25" borderId="22" xfId="33" applyNumberFormat="1" applyFont="1" applyFill="1" applyBorder="1" applyAlignment="1">
      <alignment horizontal="center" vertical="center" wrapText="1"/>
    </xf>
    <xf numFmtId="0" fontId="12" fillId="25" borderId="11" xfId="33" applyNumberFormat="1" applyFont="1" applyFill="1" applyBorder="1" applyAlignment="1">
      <alignment horizontal="center" vertical="center" wrapText="1"/>
    </xf>
    <xf numFmtId="0" fontId="12" fillId="25" borderId="0" xfId="33" applyNumberFormat="1" applyFont="1" applyFill="1" applyBorder="1" applyAlignment="1">
      <alignment horizontal="center" vertical="center" wrapText="1"/>
    </xf>
    <xf numFmtId="0" fontId="12" fillId="25" borderId="31" xfId="33" applyNumberFormat="1" applyFont="1" applyFill="1" applyBorder="1" applyAlignment="1">
      <alignment horizontal="center" vertical="center" wrapText="1"/>
    </xf>
    <xf numFmtId="0" fontId="12" fillId="25" borderId="15" xfId="33" applyNumberFormat="1" applyFont="1" applyFill="1" applyBorder="1" applyAlignment="1">
      <alignment horizontal="center" vertical="center" wrapText="1"/>
    </xf>
    <xf numFmtId="0" fontId="12" fillId="25" borderId="20" xfId="33" applyNumberFormat="1" applyFont="1" applyFill="1" applyBorder="1" applyAlignment="1">
      <alignment horizontal="center" vertical="center" wrapText="1"/>
    </xf>
    <xf numFmtId="0" fontId="12" fillId="25" borderId="32" xfId="33" applyNumberFormat="1" applyFont="1" applyFill="1" applyBorder="1" applyAlignment="1">
      <alignment horizontal="center" vertical="center" wrapText="1"/>
    </xf>
    <xf numFmtId="41" fontId="8" fillId="0" borderId="12" xfId="33" applyFont="1" applyFill="1" applyBorder="1" applyAlignment="1">
      <alignment horizontal="center" vertical="center" wrapText="1"/>
    </xf>
    <xf numFmtId="0" fontId="30" fillId="0" borderId="20" xfId="46" applyFont="1" applyFill="1" applyBorder="1" applyAlignment="1">
      <alignment horizontal="right" vertical="center"/>
    </xf>
    <xf numFmtId="0" fontId="10" fillId="0" borderId="20" xfId="46" applyFont="1" applyBorder="1" applyAlignment="1">
      <alignment horizontal="right" vertical="center"/>
    </xf>
    <xf numFmtId="0" fontId="32" fillId="25" borderId="10" xfId="33" applyNumberFormat="1" applyFont="1" applyFill="1" applyBorder="1" applyAlignment="1">
      <alignment horizontal="center" vertical="center"/>
    </xf>
    <xf numFmtId="0" fontId="32" fillId="25" borderId="10" xfId="46" applyNumberFormat="1" applyFont="1" applyFill="1" applyBorder="1" applyAlignment="1">
      <alignment horizontal="center" vertical="center"/>
    </xf>
    <xf numFmtId="0" fontId="32" fillId="25" borderId="10" xfId="33" applyNumberFormat="1" applyFont="1" applyFill="1" applyBorder="1" applyAlignment="1">
      <alignment horizontal="center" vertical="center" wrapText="1"/>
    </xf>
    <xf numFmtId="0" fontId="32" fillId="25" borderId="10" xfId="46" applyNumberFormat="1" applyFont="1" applyFill="1" applyBorder="1" applyAlignment="1">
      <alignment horizontal="center" vertical="center" wrapText="1"/>
    </xf>
    <xf numFmtId="0" fontId="32" fillId="25" borderId="25" xfId="33" applyNumberFormat="1" applyFont="1" applyFill="1" applyBorder="1" applyAlignment="1">
      <alignment horizontal="center" vertical="center" wrapText="1"/>
    </xf>
    <xf numFmtId="0" fontId="32" fillId="25" borderId="28" xfId="33" applyNumberFormat="1" applyFont="1" applyFill="1" applyBorder="1" applyAlignment="1">
      <alignment horizontal="center" vertical="center" wrapText="1"/>
    </xf>
    <xf numFmtId="0" fontId="32" fillId="25" borderId="22" xfId="33" applyNumberFormat="1" applyFont="1" applyFill="1" applyBorder="1" applyAlignment="1">
      <alignment horizontal="center" vertical="center" wrapText="1"/>
    </xf>
    <xf numFmtId="0" fontId="32" fillId="25" borderId="11" xfId="33" applyNumberFormat="1" applyFont="1" applyFill="1" applyBorder="1" applyAlignment="1">
      <alignment horizontal="center" vertical="center" wrapText="1"/>
    </xf>
    <xf numFmtId="0" fontId="32" fillId="25" borderId="0" xfId="33" applyNumberFormat="1" applyFont="1" applyFill="1" applyBorder="1" applyAlignment="1">
      <alignment horizontal="center" vertical="center" wrapText="1"/>
    </xf>
    <xf numFmtId="0" fontId="32" fillId="25" borderId="31" xfId="33" applyNumberFormat="1" applyFont="1" applyFill="1" applyBorder="1" applyAlignment="1">
      <alignment horizontal="center" vertical="center" wrapText="1"/>
    </xf>
    <xf numFmtId="0" fontId="32" fillId="25" borderId="15" xfId="33" applyNumberFormat="1" applyFont="1" applyFill="1" applyBorder="1" applyAlignment="1">
      <alignment horizontal="center" vertical="center" wrapText="1"/>
    </xf>
    <xf numFmtId="0" fontId="32" fillId="25" borderId="20" xfId="33" applyNumberFormat="1" applyFont="1" applyFill="1" applyBorder="1" applyAlignment="1">
      <alignment horizontal="center" vertical="center" wrapText="1"/>
    </xf>
    <xf numFmtId="0" fontId="32" fillId="25" borderId="32" xfId="33" applyNumberFormat="1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vertical="center"/>
    </xf>
    <xf numFmtId="0" fontId="33" fillId="0" borderId="20" xfId="46" applyFont="1" applyBorder="1" applyAlignment="1">
      <alignment vertical="center"/>
    </xf>
    <xf numFmtId="0" fontId="32" fillId="25" borderId="17" xfId="33" applyNumberFormat="1" applyFont="1" applyFill="1" applyBorder="1" applyAlignment="1">
      <alignment horizontal="center" vertical="center" wrapText="1"/>
    </xf>
    <xf numFmtId="0" fontId="32" fillId="25" borderId="13" xfId="46" applyNumberFormat="1" applyFont="1" applyFill="1" applyBorder="1" applyAlignment="1">
      <alignment horizontal="center" vertical="center"/>
    </xf>
    <xf numFmtId="41" fontId="9" fillId="27" borderId="12" xfId="33" applyFont="1" applyFill="1" applyBorder="1" applyAlignment="1">
      <alignment horizontal="center" vertical="center"/>
    </xf>
    <xf numFmtId="0" fontId="5" fillId="0" borderId="20" xfId="46" applyFont="1" applyFill="1" applyBorder="1" applyAlignment="1">
      <alignment vertical="center" wrapText="1"/>
    </xf>
    <xf numFmtId="0" fontId="3" fillId="0" borderId="20" xfId="46" applyFont="1" applyFill="1" applyBorder="1" applyAlignment="1">
      <alignment horizontal="right" vertical="center" wrapText="1"/>
    </xf>
    <xf numFmtId="41" fontId="2" fillId="0" borderId="12" xfId="33" applyFont="1" applyFill="1" applyBorder="1" applyAlignment="1">
      <alignment horizontal="center" vertical="center" wrapText="1"/>
    </xf>
    <xf numFmtId="41" fontId="12" fillId="25" borderId="10" xfId="33" applyFont="1" applyFill="1" applyBorder="1" applyAlignment="1">
      <alignment horizontal="center" vertical="center" wrapText="1"/>
    </xf>
    <xf numFmtId="0" fontId="12" fillId="25" borderId="10" xfId="46" applyFont="1" applyFill="1" applyBorder="1" applyAlignment="1">
      <alignment horizontal="center" vertical="center" wrapText="1"/>
    </xf>
    <xf numFmtId="176" fontId="12" fillId="25" borderId="10" xfId="33" applyNumberFormat="1" applyFont="1" applyFill="1" applyBorder="1" applyAlignment="1">
      <alignment horizontal="center" vertical="center" wrapText="1"/>
    </xf>
    <xf numFmtId="180" fontId="12" fillId="25" borderId="10" xfId="33" applyNumberFormat="1" applyFont="1" applyFill="1" applyBorder="1" applyAlignment="1">
      <alignment horizontal="center" vertical="center" wrapText="1"/>
    </xf>
    <xf numFmtId="41" fontId="8" fillId="28" borderId="10" xfId="33" applyFont="1" applyFill="1" applyBorder="1" applyAlignment="1">
      <alignment horizontal="center" vertical="center" wrapText="1"/>
    </xf>
    <xf numFmtId="0" fontId="2" fillId="0" borderId="12" xfId="33" applyNumberFormat="1" applyFont="1" applyFill="1" applyBorder="1" applyAlignment="1">
      <alignment horizontal="center" vertical="center" wrapText="1"/>
    </xf>
    <xf numFmtId="0" fontId="12" fillId="25" borderId="17" xfId="33" applyNumberFormat="1" applyFont="1" applyFill="1" applyBorder="1" applyAlignment="1">
      <alignment horizontal="center" vertical="center" wrapText="1"/>
    </xf>
    <xf numFmtId="0" fontId="12" fillId="25" borderId="13" xfId="33" applyNumberFormat="1" applyFont="1" applyFill="1" applyBorder="1" applyAlignment="1">
      <alignment horizontal="center" vertical="center" wrapText="1"/>
    </xf>
    <xf numFmtId="0" fontId="33" fillId="0" borderId="20" xfId="46" applyFont="1" applyBorder="1" applyAlignment="1">
      <alignment vertical="center" wrapText="1"/>
    </xf>
    <xf numFmtId="0" fontId="10" fillId="0" borderId="20" xfId="46" applyFont="1" applyBorder="1" applyAlignment="1">
      <alignment horizontal="right" vertical="center" wrapText="1"/>
    </xf>
    <xf numFmtId="0" fontId="3" fillId="0" borderId="20" xfId="46" applyFont="1" applyFill="1" applyBorder="1" applyAlignment="1">
      <alignment horizontal="center" vertical="center" wrapText="1"/>
    </xf>
    <xf numFmtId="0" fontId="31" fillId="25" borderId="17" xfId="33" applyNumberFormat="1" applyFont="1" applyFill="1" applyBorder="1" applyAlignment="1">
      <alignment horizontal="center" vertical="center" wrapText="1"/>
    </xf>
    <xf numFmtId="0" fontId="31" fillId="25" borderId="16" xfId="33" applyNumberFormat="1" applyFont="1" applyFill="1" applyBorder="1" applyAlignment="1">
      <alignment horizontal="center" vertical="center" wrapText="1"/>
    </xf>
    <xf numFmtId="0" fontId="31" fillId="25" borderId="13" xfId="33" applyNumberFormat="1" applyFont="1" applyFill="1" applyBorder="1" applyAlignment="1">
      <alignment horizontal="center" vertical="center" wrapText="1"/>
    </xf>
    <xf numFmtId="0" fontId="31" fillId="25" borderId="17" xfId="46" applyNumberFormat="1" applyFont="1" applyFill="1" applyBorder="1" applyAlignment="1">
      <alignment horizontal="center" vertical="center" wrapText="1"/>
    </xf>
    <xf numFmtId="0" fontId="31" fillId="25" borderId="13" xfId="46" applyNumberFormat="1" applyFont="1" applyFill="1" applyBorder="1" applyAlignment="1">
      <alignment horizontal="center" vertical="center" wrapText="1"/>
    </xf>
    <xf numFmtId="0" fontId="31" fillId="25" borderId="14" xfId="46" applyNumberFormat="1" applyFont="1" applyFill="1" applyBorder="1" applyAlignment="1">
      <alignment horizontal="center" vertical="center" wrapText="1"/>
    </xf>
    <xf numFmtId="0" fontId="31" fillId="25" borderId="12" xfId="46" applyNumberFormat="1" applyFont="1" applyFill="1" applyBorder="1" applyAlignment="1">
      <alignment horizontal="center" vertical="center" wrapText="1"/>
    </xf>
    <xf numFmtId="0" fontId="31" fillId="25" borderId="21" xfId="46" applyNumberFormat="1" applyFont="1" applyFill="1" applyBorder="1" applyAlignment="1">
      <alignment horizontal="center" vertical="center" wrapText="1"/>
    </xf>
    <xf numFmtId="0" fontId="31" fillId="25" borderId="14" xfId="33" applyNumberFormat="1" applyFont="1" applyFill="1" applyBorder="1" applyAlignment="1">
      <alignment horizontal="center" vertical="center" wrapText="1"/>
    </xf>
    <xf numFmtId="0" fontId="31" fillId="25" borderId="12" xfId="33" applyNumberFormat="1" applyFont="1" applyFill="1" applyBorder="1" applyAlignment="1">
      <alignment horizontal="center" vertical="center" wrapText="1"/>
    </xf>
    <xf numFmtId="0" fontId="2" fillId="25" borderId="12" xfId="33" applyNumberFormat="1" applyFont="1" applyFill="1" applyBorder="1" applyAlignment="1">
      <alignment horizontal="center" vertical="center" wrapText="1"/>
    </xf>
    <xf numFmtId="41" fontId="31" fillId="25" borderId="17" xfId="33" applyFont="1" applyFill="1" applyBorder="1" applyAlignment="1">
      <alignment horizontal="center" vertical="center" wrapText="1"/>
    </xf>
    <xf numFmtId="41" fontId="31" fillId="25" borderId="16" xfId="33" applyFont="1" applyFill="1" applyBorder="1" applyAlignment="1">
      <alignment horizontal="center" vertical="center" wrapText="1"/>
    </xf>
    <xf numFmtId="41" fontId="31" fillId="25" borderId="13" xfId="33" applyFont="1" applyFill="1" applyBorder="1" applyAlignment="1">
      <alignment horizontal="center" vertical="center" wrapText="1"/>
    </xf>
    <xf numFmtId="41" fontId="31" fillId="25" borderId="25" xfId="33" applyFont="1" applyFill="1" applyBorder="1" applyAlignment="1">
      <alignment horizontal="center" vertical="center" wrapText="1"/>
    </xf>
    <xf numFmtId="41" fontId="31" fillId="25" borderId="28" xfId="33" applyFont="1" applyFill="1" applyBorder="1" applyAlignment="1">
      <alignment horizontal="center" vertical="center" wrapText="1"/>
    </xf>
    <xf numFmtId="41" fontId="31" fillId="25" borderId="22" xfId="33" applyFont="1" applyFill="1" applyBorder="1" applyAlignment="1">
      <alignment horizontal="center" vertical="center" wrapText="1"/>
    </xf>
    <xf numFmtId="41" fontId="31" fillId="25" borderId="11" xfId="33" applyFont="1" applyFill="1" applyBorder="1" applyAlignment="1">
      <alignment horizontal="center" vertical="center" wrapText="1"/>
    </xf>
    <xf numFmtId="41" fontId="31" fillId="25" borderId="0" xfId="33" applyFont="1" applyFill="1" applyBorder="1" applyAlignment="1">
      <alignment horizontal="center" vertical="center" wrapText="1"/>
    </xf>
    <xf numFmtId="41" fontId="31" fillId="25" borderId="31" xfId="33" applyFont="1" applyFill="1" applyBorder="1" applyAlignment="1">
      <alignment horizontal="center" vertical="center" wrapText="1"/>
    </xf>
    <xf numFmtId="41" fontId="31" fillId="25" borderId="15" xfId="33" applyFont="1" applyFill="1" applyBorder="1" applyAlignment="1">
      <alignment horizontal="center" vertical="center" wrapText="1"/>
    </xf>
    <xf numFmtId="41" fontId="31" fillId="25" borderId="20" xfId="33" applyFont="1" applyFill="1" applyBorder="1" applyAlignment="1">
      <alignment horizontal="center" vertical="center" wrapText="1"/>
    </xf>
    <xf numFmtId="41" fontId="31" fillId="25" borderId="32" xfId="33" applyFont="1" applyFill="1" applyBorder="1" applyAlignment="1">
      <alignment horizontal="center" vertical="center" wrapText="1"/>
    </xf>
    <xf numFmtId="41" fontId="31" fillId="25" borderId="10" xfId="33" applyFont="1" applyFill="1" applyBorder="1" applyAlignment="1">
      <alignment horizontal="center" vertical="center" wrapText="1"/>
    </xf>
    <xf numFmtId="0" fontId="31" fillId="25" borderId="10" xfId="46" applyFont="1" applyFill="1" applyBorder="1" applyAlignment="1">
      <alignment horizontal="center" vertical="center" wrapText="1"/>
    </xf>
    <xf numFmtId="180" fontId="31" fillId="25" borderId="17" xfId="46" applyNumberFormat="1" applyFont="1" applyFill="1" applyBorder="1" applyAlignment="1">
      <alignment horizontal="center" vertical="center" wrapText="1"/>
    </xf>
    <xf numFmtId="180" fontId="31" fillId="25" borderId="13" xfId="46" applyNumberFormat="1" applyFont="1" applyFill="1" applyBorder="1" applyAlignment="1">
      <alignment horizontal="center" vertical="center" wrapText="1"/>
    </xf>
    <xf numFmtId="180" fontId="31" fillId="25" borderId="10" xfId="33" applyNumberFormat="1" applyFont="1" applyFill="1" applyBorder="1" applyAlignment="1">
      <alignment horizontal="center" vertical="center" wrapText="1"/>
    </xf>
    <xf numFmtId="0" fontId="31" fillId="25" borderId="17" xfId="46" applyFont="1" applyFill="1" applyBorder="1" applyAlignment="1">
      <alignment horizontal="center" vertical="center" wrapText="1"/>
    </xf>
    <xf numFmtId="0" fontId="31" fillId="25" borderId="13" xfId="46" applyFont="1" applyFill="1" applyBorder="1" applyAlignment="1">
      <alignment horizontal="center" vertical="center" wrapText="1"/>
    </xf>
    <xf numFmtId="41" fontId="31" fillId="25" borderId="14" xfId="33" applyFont="1" applyFill="1" applyBorder="1" applyAlignment="1">
      <alignment horizontal="center" vertical="center" wrapText="1"/>
    </xf>
    <xf numFmtId="0" fontId="44" fillId="25" borderId="12" xfId="0" applyFont="1" applyFill="1" applyBorder="1">
      <alignment vertical="center"/>
    </xf>
    <xf numFmtId="0" fontId="44" fillId="25" borderId="21" xfId="0" applyFont="1" applyFill="1" applyBorder="1">
      <alignment vertical="center"/>
    </xf>
    <xf numFmtId="177" fontId="31" fillId="25" borderId="10" xfId="33" applyNumberFormat="1" applyFont="1" applyFill="1" applyBorder="1" applyAlignment="1">
      <alignment horizontal="center" vertical="center" wrapText="1"/>
    </xf>
    <xf numFmtId="0" fontId="2" fillId="0" borderId="0" xfId="33" applyNumberFormat="1" applyFont="1" applyFill="1" applyBorder="1" applyAlignment="1">
      <alignment horizontal="center" vertical="center" wrapText="1"/>
    </xf>
    <xf numFmtId="0" fontId="5" fillId="0" borderId="20" xfId="46" applyNumberFormat="1" applyFont="1" applyFill="1" applyBorder="1" applyAlignment="1">
      <alignment vertical="center" wrapText="1"/>
    </xf>
    <xf numFmtId="0" fontId="3" fillId="0" borderId="20" xfId="46" applyNumberFormat="1" applyFont="1" applyFill="1" applyBorder="1" applyAlignment="1">
      <alignment horizontal="right" vertical="center" wrapText="1"/>
    </xf>
    <xf numFmtId="0" fontId="31" fillId="25" borderId="16" xfId="46" applyNumberFormat="1" applyFont="1" applyFill="1" applyBorder="1" applyAlignment="1">
      <alignment horizontal="center" vertical="center" wrapText="1"/>
    </xf>
    <xf numFmtId="0" fontId="12" fillId="25" borderId="14" xfId="33" applyNumberFormat="1" applyFont="1" applyFill="1" applyBorder="1" applyAlignment="1">
      <alignment horizontal="center" vertical="center" wrapText="1"/>
    </xf>
    <xf numFmtId="0" fontId="10" fillId="0" borderId="20" xfId="46" applyNumberFormat="1" applyFont="1" applyFill="1" applyBorder="1" applyAlignment="1">
      <alignment horizontal="center" vertical="center" wrapText="1"/>
    </xf>
    <xf numFmtId="180" fontId="8" fillId="0" borderId="0" xfId="33" applyNumberFormat="1" applyFont="1" applyFill="1" applyBorder="1" applyAlignment="1">
      <alignment horizontal="center" vertical="center" wrapText="1"/>
    </xf>
    <xf numFmtId="180" fontId="33" fillId="0" borderId="20" xfId="46" applyNumberFormat="1" applyFont="1" applyFill="1" applyBorder="1" applyAlignment="1">
      <alignment vertical="center" wrapText="1"/>
    </xf>
    <xf numFmtId="0" fontId="12" fillId="25" borderId="21" xfId="33" applyNumberFormat="1" applyFont="1" applyFill="1" applyBorder="1" applyAlignment="1">
      <alignment horizontal="center" vertical="center" wrapText="1"/>
    </xf>
    <xf numFmtId="0" fontId="12" fillId="25" borderId="16" xfId="33" applyNumberFormat="1" applyFont="1" applyFill="1" applyBorder="1" applyAlignment="1">
      <alignment horizontal="center" vertical="center" wrapText="1"/>
    </xf>
    <xf numFmtId="180" fontId="12" fillId="25" borderId="10" xfId="46" applyNumberFormat="1" applyFont="1" applyFill="1" applyBorder="1" applyAlignment="1">
      <alignment horizontal="center" vertical="center" wrapText="1"/>
    </xf>
    <xf numFmtId="41" fontId="8" fillId="0" borderId="0" xfId="33" applyFont="1" applyFill="1" applyBorder="1" applyAlignment="1">
      <alignment horizontal="center" vertical="center" wrapText="1"/>
    </xf>
    <xf numFmtId="191" fontId="12" fillId="25" borderId="10" xfId="33" applyNumberFormat="1" applyFont="1" applyFill="1" applyBorder="1" applyAlignment="1">
      <alignment horizontal="center" vertical="center" wrapText="1"/>
    </xf>
    <xf numFmtId="41" fontId="12" fillId="25" borderId="25" xfId="33" applyFont="1" applyFill="1" applyBorder="1" applyAlignment="1">
      <alignment horizontal="center" vertical="center" wrapText="1"/>
    </xf>
    <xf numFmtId="41" fontId="12" fillId="25" borderId="28" xfId="33" applyFont="1" applyFill="1" applyBorder="1" applyAlignment="1">
      <alignment horizontal="center" vertical="center" wrapText="1"/>
    </xf>
    <xf numFmtId="41" fontId="12" fillId="25" borderId="22" xfId="33" applyFont="1" applyFill="1" applyBorder="1" applyAlignment="1">
      <alignment horizontal="center" vertical="center" wrapText="1"/>
    </xf>
    <xf numFmtId="41" fontId="12" fillId="25" borderId="11" xfId="33" applyFont="1" applyFill="1" applyBorder="1" applyAlignment="1">
      <alignment horizontal="center" vertical="center" wrapText="1"/>
    </xf>
    <xf numFmtId="41" fontId="12" fillId="25" borderId="0" xfId="33" applyFont="1" applyFill="1" applyBorder="1" applyAlignment="1">
      <alignment horizontal="center" vertical="center" wrapText="1"/>
    </xf>
    <xf numFmtId="41" fontId="12" fillId="25" borderId="31" xfId="33" applyFont="1" applyFill="1" applyBorder="1" applyAlignment="1">
      <alignment horizontal="center" vertical="center" wrapText="1"/>
    </xf>
    <xf numFmtId="41" fontId="12" fillId="25" borderId="15" xfId="33" applyFont="1" applyFill="1" applyBorder="1" applyAlignment="1">
      <alignment horizontal="center" vertical="center" wrapText="1"/>
    </xf>
    <xf numFmtId="41" fontId="12" fillId="25" borderId="20" xfId="33" applyFont="1" applyFill="1" applyBorder="1" applyAlignment="1">
      <alignment horizontal="center" vertical="center" wrapText="1"/>
    </xf>
    <xf numFmtId="41" fontId="12" fillId="25" borderId="32" xfId="33" applyFont="1" applyFill="1" applyBorder="1" applyAlignment="1">
      <alignment horizontal="center" vertical="center" wrapText="1"/>
    </xf>
    <xf numFmtId="41" fontId="2" fillId="30" borderId="10" xfId="33" applyFont="1" applyFill="1" applyBorder="1" applyAlignment="1">
      <alignment horizontal="center" vertical="center" wrapText="1"/>
    </xf>
    <xf numFmtId="177" fontId="12" fillId="25" borderId="10" xfId="33" applyNumberFormat="1" applyFont="1" applyFill="1" applyBorder="1" applyAlignment="1">
      <alignment horizontal="center" vertical="center" wrapText="1"/>
    </xf>
    <xf numFmtId="177" fontId="12" fillId="25" borderId="10" xfId="46" applyNumberFormat="1" applyFont="1" applyFill="1" applyBorder="1" applyAlignment="1">
      <alignment horizontal="center" vertical="center" wrapText="1"/>
    </xf>
    <xf numFmtId="177" fontId="12" fillId="25" borderId="25" xfId="33" applyNumberFormat="1" applyFont="1" applyFill="1" applyBorder="1" applyAlignment="1">
      <alignment horizontal="center" vertical="center" wrapText="1"/>
    </xf>
    <xf numFmtId="177" fontId="12" fillId="25" borderId="28" xfId="33" applyNumberFormat="1" applyFont="1" applyFill="1" applyBorder="1" applyAlignment="1">
      <alignment horizontal="center" vertical="center" wrapText="1"/>
    </xf>
    <xf numFmtId="177" fontId="12" fillId="25" borderId="22" xfId="33" applyNumberFormat="1" applyFont="1" applyFill="1" applyBorder="1" applyAlignment="1">
      <alignment horizontal="center" vertical="center" wrapText="1"/>
    </xf>
    <xf numFmtId="177" fontId="12" fillId="25" borderId="11" xfId="33" applyNumberFormat="1" applyFont="1" applyFill="1" applyBorder="1" applyAlignment="1">
      <alignment horizontal="center" vertical="center" wrapText="1"/>
    </xf>
    <xf numFmtId="177" fontId="12" fillId="25" borderId="0" xfId="33" applyNumberFormat="1" applyFont="1" applyFill="1" applyBorder="1" applyAlignment="1">
      <alignment horizontal="center" vertical="center" wrapText="1"/>
    </xf>
    <xf numFmtId="177" fontId="12" fillId="25" borderId="31" xfId="33" applyNumberFormat="1" applyFont="1" applyFill="1" applyBorder="1" applyAlignment="1">
      <alignment horizontal="center" vertical="center" wrapText="1"/>
    </xf>
    <xf numFmtId="177" fontId="12" fillId="25" borderId="15" xfId="33" applyNumberFormat="1" applyFont="1" applyFill="1" applyBorder="1" applyAlignment="1">
      <alignment horizontal="center" vertical="center" wrapText="1"/>
    </xf>
    <xf numFmtId="177" fontId="12" fillId="25" borderId="20" xfId="33" applyNumberFormat="1" applyFont="1" applyFill="1" applyBorder="1" applyAlignment="1">
      <alignment horizontal="center" vertical="center" wrapText="1"/>
    </xf>
    <xf numFmtId="177" fontId="12" fillId="25" borderId="32" xfId="33" applyNumberFormat="1" applyFont="1" applyFill="1" applyBorder="1" applyAlignment="1">
      <alignment horizontal="center" vertical="center" wrapText="1"/>
    </xf>
    <xf numFmtId="177" fontId="10" fillId="0" borderId="20" xfId="46" applyNumberFormat="1" applyFont="1" applyFill="1" applyBorder="1" applyAlignment="1">
      <alignment horizontal="right" vertical="center" wrapText="1"/>
    </xf>
    <xf numFmtId="177" fontId="8" fillId="0" borderId="12" xfId="33" applyNumberFormat="1" applyFont="1" applyFill="1" applyBorder="1" applyAlignment="1">
      <alignment horizontal="center" vertical="center" wrapText="1"/>
    </xf>
    <xf numFmtId="177" fontId="33" fillId="0" borderId="20" xfId="46" applyNumberFormat="1" applyFont="1" applyFill="1" applyBorder="1" applyAlignment="1">
      <alignment horizontal="left" vertical="center" wrapText="1"/>
    </xf>
    <xf numFmtId="180" fontId="12" fillId="25" borderId="25" xfId="33" applyNumberFormat="1" applyFont="1" applyFill="1" applyBorder="1" applyAlignment="1">
      <alignment horizontal="center" vertical="center" wrapText="1"/>
    </xf>
    <xf numFmtId="180" fontId="12" fillId="25" borderId="28" xfId="33" applyNumberFormat="1" applyFont="1" applyFill="1" applyBorder="1" applyAlignment="1">
      <alignment horizontal="center" vertical="center" wrapText="1"/>
    </xf>
    <xf numFmtId="180" fontId="12" fillId="25" borderId="22" xfId="33" applyNumberFormat="1" applyFont="1" applyFill="1" applyBorder="1" applyAlignment="1">
      <alignment horizontal="center" vertical="center" wrapText="1"/>
    </xf>
    <xf numFmtId="180" fontId="12" fillId="25" borderId="11" xfId="33" applyNumberFormat="1" applyFont="1" applyFill="1" applyBorder="1" applyAlignment="1">
      <alignment horizontal="center" vertical="center" wrapText="1"/>
    </xf>
    <xf numFmtId="180" fontId="12" fillId="25" borderId="0" xfId="33" applyNumberFormat="1" applyFont="1" applyFill="1" applyBorder="1" applyAlignment="1">
      <alignment horizontal="center" vertical="center" wrapText="1"/>
    </xf>
    <xf numFmtId="180" fontId="12" fillId="25" borderId="31" xfId="33" applyNumberFormat="1" applyFont="1" applyFill="1" applyBorder="1" applyAlignment="1">
      <alignment horizontal="center" vertical="center" wrapText="1"/>
    </xf>
    <xf numFmtId="180" fontId="12" fillId="25" borderId="15" xfId="33" applyNumberFormat="1" applyFont="1" applyFill="1" applyBorder="1" applyAlignment="1">
      <alignment horizontal="center" vertical="center" wrapText="1"/>
    </xf>
    <xf numFmtId="180" fontId="12" fillId="25" borderId="20" xfId="33" applyNumberFormat="1" applyFont="1" applyFill="1" applyBorder="1" applyAlignment="1">
      <alignment horizontal="center" vertical="center" wrapText="1"/>
    </xf>
    <xf numFmtId="180" fontId="12" fillId="25" borderId="32" xfId="33" applyNumberFormat="1" applyFont="1" applyFill="1" applyBorder="1" applyAlignment="1">
      <alignment horizontal="center" vertical="center" wrapText="1"/>
    </xf>
    <xf numFmtId="180" fontId="10" fillId="0" borderId="20" xfId="46" applyNumberFormat="1" applyFont="1" applyFill="1" applyBorder="1" applyAlignment="1">
      <alignment horizontal="right" vertical="center" wrapText="1"/>
    </xf>
    <xf numFmtId="180" fontId="8" fillId="0" borderId="12" xfId="33" applyNumberFormat="1" applyFont="1" applyFill="1" applyBorder="1" applyAlignment="1">
      <alignment horizontal="center" vertical="center" wrapText="1"/>
    </xf>
    <xf numFmtId="180" fontId="33" fillId="0" borderId="20" xfId="46" applyNumberFormat="1" applyFont="1" applyFill="1" applyBorder="1" applyAlignment="1">
      <alignment horizontal="left" vertical="center" wrapText="1"/>
    </xf>
    <xf numFmtId="180" fontId="12" fillId="25" borderId="17" xfId="33" applyNumberFormat="1" applyFont="1" applyFill="1" applyBorder="1" applyAlignment="1">
      <alignment horizontal="center" vertical="center" wrapText="1"/>
    </xf>
    <xf numFmtId="180" fontId="12" fillId="25" borderId="16" xfId="33" applyNumberFormat="1" applyFont="1" applyFill="1" applyBorder="1" applyAlignment="1">
      <alignment horizontal="center" vertical="center" wrapText="1"/>
    </xf>
    <xf numFmtId="180" fontId="12" fillId="25" borderId="13" xfId="33" applyNumberFormat="1" applyFont="1" applyFill="1" applyBorder="1" applyAlignment="1">
      <alignment horizontal="center" vertical="center" wrapText="1"/>
    </xf>
    <xf numFmtId="176" fontId="31" fillId="0" borderId="19" xfId="0" applyNumberFormat="1" applyFont="1" applyBorder="1" applyAlignment="1">
      <alignment horizontal="left" vertical="center"/>
    </xf>
  </cellXfs>
  <cellStyles count="4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3" xfId="34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통화 [0]" xfId="45" builtinId="7"/>
    <cellStyle name="표준" xfId="0" builtinId="0"/>
    <cellStyle name="표준_공공체육시설현황(육상장~빙상장)" xfId="46"/>
    <cellStyle name="표준_공공체육시설현황(육상장~빙상장)_수영장" xfId="47"/>
    <cellStyle name="하이퍼링크" xfId="48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9436;&#50872;_&#48537;&#51076;1-2.%202013%20&#51204;&#44397;%20&#44277;&#44277;&#52404;&#50977;&#49884;&#49444;(&#47560;&#51012;&#52404;&#50977;&#49884;&#49444;)&#54788;&#548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표"/>
      <sheetName val="서울"/>
      <sheetName val="부산"/>
      <sheetName val="대구"/>
      <sheetName val="인천"/>
      <sheetName val="광주"/>
      <sheetName val="대전"/>
      <sheetName val="울산"/>
      <sheetName val="세종"/>
      <sheetName val="경기"/>
      <sheetName val="강원"/>
      <sheetName val="충북"/>
      <sheetName val="충남"/>
      <sheetName val="전북"/>
      <sheetName val="전남"/>
      <sheetName val="경북"/>
      <sheetName val="경남"/>
      <sheetName val="제주"/>
    </sheetNames>
    <sheetDataSet>
      <sheetData sheetId="0">
        <row r="6">
          <cell r="B6">
            <v>2357</v>
          </cell>
          <cell r="K6">
            <v>8610872.6860000007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jongno.co.kr/" TargetMode="External"/><Relationship Id="rId13" Type="http://schemas.openxmlformats.org/officeDocument/2006/relationships/hyperlink" Target="http://www.stadium.busan.kr/" TargetMode="External"/><Relationship Id="rId18" Type="http://schemas.openxmlformats.org/officeDocument/2006/relationships/hyperlink" Target="http://www.gsc.go.kr/" TargetMode="External"/><Relationship Id="rId26" Type="http://schemas.openxmlformats.org/officeDocument/2006/relationships/hyperlink" Target="http://www.stadium.busan.kr/" TargetMode="External"/><Relationship Id="rId3" Type="http://schemas.openxmlformats.org/officeDocument/2006/relationships/hyperlink" Target="http://www.seoulworldcupst.or.kr/" TargetMode="External"/><Relationship Id="rId21" Type="http://schemas.openxmlformats.org/officeDocument/2006/relationships/hyperlink" Target="http://www.daegu.go.kr/" TargetMode="External"/><Relationship Id="rId7" Type="http://schemas.openxmlformats.org/officeDocument/2006/relationships/hyperlink" Target="http://www.seoulworldcupst.or.kr/" TargetMode="External"/><Relationship Id="rId12" Type="http://schemas.openxmlformats.org/officeDocument/2006/relationships/hyperlink" Target="http://www.gangbukcmc.seoul.kr/" TargetMode="External"/><Relationship Id="rId17" Type="http://schemas.openxmlformats.org/officeDocument/2006/relationships/hyperlink" Target="http://www.eunpyeongspo.seoul.kr/" TargetMode="External"/><Relationship Id="rId25" Type="http://schemas.openxmlformats.org/officeDocument/2006/relationships/hyperlink" Target="http://www.stadium.seoul.kr/" TargetMode="External"/><Relationship Id="rId33" Type="http://schemas.openxmlformats.org/officeDocument/2006/relationships/printerSettings" Target="../printerSettings/printerSettings12.bin"/><Relationship Id="rId2" Type="http://schemas.openxmlformats.org/officeDocument/2006/relationships/hyperlink" Target="http://www.stadium.seoul.kr/" TargetMode="External"/><Relationship Id="rId16" Type="http://schemas.openxmlformats.org/officeDocument/2006/relationships/hyperlink" Target="http://www.ijongno.co.kr/" TargetMode="External"/><Relationship Id="rId20" Type="http://schemas.openxmlformats.org/officeDocument/2006/relationships/hyperlink" Target="http://www.stadium.busan.kr/" TargetMode="External"/><Relationship Id="rId29" Type="http://schemas.openxmlformats.org/officeDocument/2006/relationships/hyperlink" Target="http://www.seochoymca.com/" TargetMode="External"/><Relationship Id="rId1" Type="http://schemas.openxmlformats.org/officeDocument/2006/relationships/hyperlink" Target="http://www.stadium.seoul.kr/" TargetMode="External"/><Relationship Id="rId6" Type="http://schemas.openxmlformats.org/officeDocument/2006/relationships/hyperlink" Target="http://www.ijongno.co.kr/" TargetMode="External"/><Relationship Id="rId11" Type="http://schemas.openxmlformats.org/officeDocument/2006/relationships/hyperlink" Target="http://www.stadium.busan.kr/" TargetMode="External"/><Relationship Id="rId24" Type="http://schemas.openxmlformats.org/officeDocument/2006/relationships/hyperlink" Target="http://www.stadium.seoul.kr/" TargetMode="External"/><Relationship Id="rId32" Type="http://schemas.openxmlformats.org/officeDocument/2006/relationships/hyperlink" Target="http://www.seochoymca.com/" TargetMode="External"/><Relationship Id="rId5" Type="http://schemas.openxmlformats.org/officeDocument/2006/relationships/hyperlink" Target="http://www.ijongno.co.kr/" TargetMode="External"/><Relationship Id="rId15" Type="http://schemas.openxmlformats.org/officeDocument/2006/relationships/hyperlink" Target="http://www.gssi.or.kr/" TargetMode="External"/><Relationship Id="rId23" Type="http://schemas.openxmlformats.org/officeDocument/2006/relationships/hyperlink" Target="http://www.nanna.seoul.kr/" TargetMode="External"/><Relationship Id="rId28" Type="http://schemas.openxmlformats.org/officeDocument/2006/relationships/hyperlink" Target="http://www.gangbukcmc.seoul.kr/" TargetMode="External"/><Relationship Id="rId10" Type="http://schemas.openxmlformats.org/officeDocument/2006/relationships/hyperlink" Target="http://www.gangbukcmc.seoul.kr/" TargetMode="External"/><Relationship Id="rId19" Type="http://schemas.openxmlformats.org/officeDocument/2006/relationships/hyperlink" Target="http://www.eunpyeongspo.seoul.kr/" TargetMode="External"/><Relationship Id="rId31" Type="http://schemas.openxmlformats.org/officeDocument/2006/relationships/hyperlink" Target="http://www.daegu.go.kr/" TargetMode="External"/><Relationship Id="rId4" Type="http://schemas.openxmlformats.org/officeDocument/2006/relationships/hyperlink" Target="http://www.eunpyeongspo.seoul.kr/" TargetMode="External"/><Relationship Id="rId9" Type="http://schemas.openxmlformats.org/officeDocument/2006/relationships/hyperlink" Target="http://www.nanna.seoul.kr/" TargetMode="External"/><Relationship Id="rId14" Type="http://schemas.openxmlformats.org/officeDocument/2006/relationships/hyperlink" Target="http://www.seochoymca.com/" TargetMode="External"/><Relationship Id="rId22" Type="http://schemas.openxmlformats.org/officeDocument/2006/relationships/hyperlink" Target="http://www.gsc.go.kr/" TargetMode="External"/><Relationship Id="rId27" Type="http://schemas.openxmlformats.org/officeDocument/2006/relationships/hyperlink" Target="http://www.gssi.or.kr/" TargetMode="External"/><Relationship Id="rId30" Type="http://schemas.openxmlformats.org/officeDocument/2006/relationships/hyperlink" Target="http://www.stadium.busan.kr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dium.seoul.kr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ncity.or.kr/" TargetMode="External"/><Relationship Id="rId2" Type="http://schemas.openxmlformats.org/officeDocument/2006/relationships/hyperlink" Target="http://www.eunpyeongspo.seoul.kr/" TargetMode="External"/><Relationship Id="rId1" Type="http://schemas.openxmlformats.org/officeDocument/2006/relationships/hyperlink" Target="http://www.gangbukcmc.seoul.kr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www.stadium.busan.kr/" TargetMode="External"/><Relationship Id="rId4" Type="http://schemas.openxmlformats.org/officeDocument/2006/relationships/hyperlink" Target="http://www.kncity.or.kr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dium.busan.kr/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http://www.pyongta.go.kr/" TargetMode="External"/><Relationship Id="rId1" Type="http://schemas.openxmlformats.org/officeDocument/2006/relationships/hyperlink" Target="http://www.stadium.busan.kr/" TargetMode="External"/><Relationship Id="rId6" Type="http://schemas.openxmlformats.org/officeDocument/2006/relationships/hyperlink" Target="http://www.gangneung.gangwon.kr/" TargetMode="External"/><Relationship Id="rId5" Type="http://schemas.openxmlformats.org/officeDocument/2006/relationships/hyperlink" Target="http://www.gangneung.gangwon.kr/" TargetMode="External"/><Relationship Id="rId4" Type="http://schemas.openxmlformats.org/officeDocument/2006/relationships/hyperlink" Target="http://www.gangneung.gangwon.kr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dium.seoul.kr/" TargetMode="External"/><Relationship Id="rId18" Type="http://schemas.openxmlformats.org/officeDocument/2006/relationships/hyperlink" Target="http://www.djsiseol.or.kr/" TargetMode="External"/><Relationship Id="rId26" Type="http://schemas.openxmlformats.org/officeDocument/2006/relationships/hyperlink" Target="http://www.pyongta.go.kr/" TargetMode="External"/><Relationship Id="rId39" Type="http://schemas.openxmlformats.org/officeDocument/2006/relationships/hyperlink" Target="http://www.cjcity.net/" TargetMode="External"/><Relationship Id="rId21" Type="http://schemas.openxmlformats.org/officeDocument/2006/relationships/hyperlink" Target="http://www.gimposisul.or.kr/" TargetMode="External"/><Relationship Id="rId34" Type="http://schemas.openxmlformats.org/officeDocument/2006/relationships/hyperlink" Target="http://www.puru.net/" TargetMode="External"/><Relationship Id="rId42" Type="http://schemas.openxmlformats.org/officeDocument/2006/relationships/hyperlink" Target="http://www.yeongdong.go.kr/" TargetMode="External"/><Relationship Id="rId47" Type="http://schemas.openxmlformats.org/officeDocument/2006/relationships/hyperlink" Target="http://www.stadium.seoul.kr/" TargetMode="External"/><Relationship Id="rId50" Type="http://schemas.openxmlformats.org/officeDocument/2006/relationships/hyperlink" Target="http://www.stadium.seoul.kr/" TargetMode="External"/><Relationship Id="rId55" Type="http://schemas.openxmlformats.org/officeDocument/2006/relationships/hyperlink" Target="http://www.stadium.seoul.kr/" TargetMode="External"/><Relationship Id="rId7" Type="http://schemas.openxmlformats.org/officeDocument/2006/relationships/hyperlink" Target="http://www.gunsan.go.kr/" TargetMode="External"/><Relationship Id="rId2" Type="http://schemas.openxmlformats.org/officeDocument/2006/relationships/hyperlink" Target="http://www.stadium.busan.kr/" TargetMode="External"/><Relationship Id="rId16" Type="http://schemas.openxmlformats.org/officeDocument/2006/relationships/hyperlink" Target="http://www.stadium.seoul.kr/" TargetMode="External"/><Relationship Id="rId20" Type="http://schemas.openxmlformats.org/officeDocument/2006/relationships/hyperlink" Target="http://www.stadium.seoul.kr/" TargetMode="External"/><Relationship Id="rId29" Type="http://schemas.openxmlformats.org/officeDocument/2006/relationships/hyperlink" Target="http://www.stadium.seoul.kr/" TargetMode="External"/><Relationship Id="rId41" Type="http://schemas.openxmlformats.org/officeDocument/2006/relationships/hyperlink" Target="http://www.jincheon.go.kr/" TargetMode="External"/><Relationship Id="rId54" Type="http://schemas.openxmlformats.org/officeDocument/2006/relationships/hyperlink" Target="http://www.stadium.seoul.kr/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://www.munhak.or.kr/" TargetMode="External"/><Relationship Id="rId6" Type="http://schemas.openxmlformats.org/officeDocument/2006/relationships/hyperlink" Target="http://www.gochang.jeonbuk/" TargetMode="External"/><Relationship Id="rId11" Type="http://schemas.openxmlformats.org/officeDocument/2006/relationships/hyperlink" Target="http://www.jeonju.go.kr/" TargetMode="External"/><Relationship Id="rId24" Type="http://schemas.openxmlformats.org/officeDocument/2006/relationships/hyperlink" Target="http://www.stadium.seoul.kr/" TargetMode="External"/><Relationship Id="rId32" Type="http://schemas.openxmlformats.org/officeDocument/2006/relationships/hyperlink" Target="http://www.okjc.net/" TargetMode="External"/><Relationship Id="rId37" Type="http://schemas.openxmlformats.org/officeDocument/2006/relationships/hyperlink" Target="http://www.es21.net/" TargetMode="External"/><Relationship Id="rId40" Type="http://schemas.openxmlformats.org/officeDocument/2006/relationships/hyperlink" Target="http://www.boeun.go.kr/" TargetMode="External"/><Relationship Id="rId45" Type="http://schemas.openxmlformats.org/officeDocument/2006/relationships/hyperlink" Target="http://www.ga21.net/" TargetMode="External"/><Relationship Id="rId53" Type="http://schemas.openxmlformats.org/officeDocument/2006/relationships/hyperlink" Target="http://www.stadium.seoul.kr/" TargetMode="External"/><Relationship Id="rId58" Type="http://schemas.openxmlformats.org/officeDocument/2006/relationships/hyperlink" Target="http://www.yscity.or.kr/" TargetMode="External"/><Relationship Id="rId5" Type="http://schemas.openxmlformats.org/officeDocument/2006/relationships/hyperlink" Target="http://www.stadium.seoul.kr/" TargetMode="External"/><Relationship Id="rId15" Type="http://schemas.openxmlformats.org/officeDocument/2006/relationships/hyperlink" Target="http://www.stadium.seoul.kr/" TargetMode="External"/><Relationship Id="rId23" Type="http://schemas.openxmlformats.org/officeDocument/2006/relationships/hyperlink" Target="http://www.stadium.seoul.kr/" TargetMode="External"/><Relationship Id="rId28" Type="http://schemas.openxmlformats.org/officeDocument/2006/relationships/hyperlink" Target="http://www.ga21.net/" TargetMode="External"/><Relationship Id="rId36" Type="http://schemas.openxmlformats.org/officeDocument/2006/relationships/hyperlink" Target="http://www.oc.go.kr/" TargetMode="External"/><Relationship Id="rId49" Type="http://schemas.openxmlformats.org/officeDocument/2006/relationships/hyperlink" Target="http://yeongyang.gyeongbuk.kr/" TargetMode="External"/><Relationship Id="rId57" Type="http://schemas.openxmlformats.org/officeDocument/2006/relationships/hyperlink" Target="http://www.stadium.seoul.kr/" TargetMode="External"/><Relationship Id="rId61" Type="http://schemas.openxmlformats.org/officeDocument/2006/relationships/hyperlink" Target="http://www.hygn.go.kr/" TargetMode="External"/><Relationship Id="rId10" Type="http://schemas.openxmlformats.org/officeDocument/2006/relationships/hyperlink" Target="http://www.gochang.jeonbuk/" TargetMode="External"/><Relationship Id="rId19" Type="http://schemas.openxmlformats.org/officeDocument/2006/relationships/hyperlink" Target="http://www.djsiseol.or.kr/" TargetMode="External"/><Relationship Id="rId31" Type="http://schemas.openxmlformats.org/officeDocument/2006/relationships/hyperlink" Target="http://www.chungju.chungbuk.kr/" TargetMode="External"/><Relationship Id="rId44" Type="http://schemas.openxmlformats.org/officeDocument/2006/relationships/hyperlink" Target="http://www.stadium.seoul.kr/" TargetMode="External"/><Relationship Id="rId52" Type="http://schemas.openxmlformats.org/officeDocument/2006/relationships/hyperlink" Target="http://undong.gumi.go.kr/" TargetMode="External"/><Relationship Id="rId60" Type="http://schemas.openxmlformats.org/officeDocument/2006/relationships/hyperlink" Target="http://cng.go.kr/" TargetMode="External"/><Relationship Id="rId4" Type="http://schemas.openxmlformats.org/officeDocument/2006/relationships/hyperlink" Target="http://www.egimje.net/" TargetMode="External"/><Relationship Id="rId9" Type="http://schemas.openxmlformats.org/officeDocument/2006/relationships/hyperlink" Target="http://www.stadium.seoul.kr/" TargetMode="External"/><Relationship Id="rId14" Type="http://schemas.openxmlformats.org/officeDocument/2006/relationships/hyperlink" Target="http://www.stadium.seoul.kr/" TargetMode="External"/><Relationship Id="rId22" Type="http://schemas.openxmlformats.org/officeDocument/2006/relationships/hyperlink" Target="http://www.stadium.seoul.kr/" TargetMode="External"/><Relationship Id="rId27" Type="http://schemas.openxmlformats.org/officeDocument/2006/relationships/hyperlink" Target="http://www.pyongta.go.kr/" TargetMode="External"/><Relationship Id="rId30" Type="http://schemas.openxmlformats.org/officeDocument/2006/relationships/hyperlink" Target="http://www.cbgs.net/" TargetMode="External"/><Relationship Id="rId35" Type="http://schemas.openxmlformats.org/officeDocument/2006/relationships/hyperlink" Target="http://www.dy21.net/" TargetMode="External"/><Relationship Id="rId43" Type="http://schemas.openxmlformats.org/officeDocument/2006/relationships/hyperlink" Target="http://www.stadium.seoul.kr/" TargetMode="External"/><Relationship Id="rId48" Type="http://schemas.openxmlformats.org/officeDocument/2006/relationships/hyperlink" Target="http://www.stadium.seoul.kr/" TargetMode="External"/><Relationship Id="rId56" Type="http://schemas.openxmlformats.org/officeDocument/2006/relationships/hyperlink" Target="http://www.stadium.seoul.kr/" TargetMode="External"/><Relationship Id="rId8" Type="http://schemas.openxmlformats.org/officeDocument/2006/relationships/hyperlink" Target="http://www.jeongeup.go.kr/" TargetMode="External"/><Relationship Id="rId51" Type="http://schemas.openxmlformats.org/officeDocument/2006/relationships/hyperlink" Target="http://www.stadium.seoul.kr/" TargetMode="External"/><Relationship Id="rId3" Type="http://schemas.openxmlformats.org/officeDocument/2006/relationships/hyperlink" Target="http://www.stadium.busan.kr/" TargetMode="External"/><Relationship Id="rId12" Type="http://schemas.openxmlformats.org/officeDocument/2006/relationships/hyperlink" Target="http://www.mokpo.go.kr:2002/sports/index.html" TargetMode="External"/><Relationship Id="rId17" Type="http://schemas.openxmlformats.org/officeDocument/2006/relationships/hyperlink" Target="http://www.stadium.busan.kr/" TargetMode="External"/><Relationship Id="rId25" Type="http://schemas.openxmlformats.org/officeDocument/2006/relationships/hyperlink" Target="http://www.ga21.net/" TargetMode="External"/><Relationship Id="rId33" Type="http://schemas.openxmlformats.org/officeDocument/2006/relationships/hyperlink" Target="http://www.okjc.net/" TargetMode="External"/><Relationship Id="rId38" Type="http://schemas.openxmlformats.org/officeDocument/2006/relationships/hyperlink" Target="http://www.es21.net/" TargetMode="External"/><Relationship Id="rId46" Type="http://schemas.openxmlformats.org/officeDocument/2006/relationships/hyperlink" Target="http://www.djsiseol.or.kr/" TargetMode="External"/><Relationship Id="rId59" Type="http://schemas.openxmlformats.org/officeDocument/2006/relationships/hyperlink" Target="http://www.stadium.seoul.kr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tadium.seoul.k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city.or.kr/" TargetMode="External"/><Relationship Id="rId13" Type="http://schemas.openxmlformats.org/officeDocument/2006/relationships/hyperlink" Target="http://www.kncity.or.kr/" TargetMode="External"/><Relationship Id="rId3" Type="http://schemas.openxmlformats.org/officeDocument/2006/relationships/hyperlink" Target="http://www.songpa.seoul.kr/" TargetMode="External"/><Relationship Id="rId7" Type="http://schemas.openxmlformats.org/officeDocument/2006/relationships/hyperlink" Target="http://www.eunpyeongspo.seoul.kr/" TargetMode="External"/><Relationship Id="rId12" Type="http://schemas.openxmlformats.org/officeDocument/2006/relationships/hyperlink" Target="http://www.stadium.seoul.kr/" TargetMode="External"/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ongpa.seoul.kr/" TargetMode="External"/><Relationship Id="rId6" Type="http://schemas.openxmlformats.org/officeDocument/2006/relationships/hyperlink" Target="http://www.djsiseol.or.kr/" TargetMode="External"/><Relationship Id="rId11" Type="http://schemas.openxmlformats.org/officeDocument/2006/relationships/hyperlink" Target="http://www.djsiseol.or.kr/" TargetMode="External"/><Relationship Id="rId5" Type="http://schemas.openxmlformats.org/officeDocument/2006/relationships/hyperlink" Target="http://www.stadium.seoul.kr/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://www.kncity.or.kr/" TargetMode="External"/><Relationship Id="rId4" Type="http://schemas.openxmlformats.org/officeDocument/2006/relationships/hyperlink" Target="http://www.ddmgongdan.or.kr/" TargetMode="External"/><Relationship Id="rId9" Type="http://schemas.openxmlformats.org/officeDocument/2006/relationships/hyperlink" Target="http://www.eunpyeongspo.seoul.kr/" TargetMode="External"/><Relationship Id="rId14" Type="http://schemas.openxmlformats.org/officeDocument/2006/relationships/hyperlink" Target="http://www.stadium.seoul.k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S27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1.25"/>
  <cols>
    <col min="1" max="1" width="15.88671875" style="1" customWidth="1"/>
    <col min="2" max="2" width="5.21875" style="1" customWidth="1"/>
    <col min="3" max="3" width="8.88671875" style="1" customWidth="1"/>
    <col min="4" max="16384" width="8.88671875" style="1"/>
  </cols>
  <sheetData>
    <row r="1" spans="1:3" s="2" customFormat="1" ht="21" customHeight="1">
      <c r="A1" s="446" t="s">
        <v>3489</v>
      </c>
      <c r="B1" s="89" t="s">
        <v>295</v>
      </c>
      <c r="C1" s="77" t="s">
        <v>212</v>
      </c>
    </row>
    <row r="2" spans="1:3" ht="21" customHeight="1">
      <c r="A2" s="94" t="s">
        <v>481</v>
      </c>
      <c r="B2" s="128">
        <f>SUM(B3:B11,B15:B27)</f>
        <v>2760</v>
      </c>
      <c r="C2" s="128">
        <f>SUM(C3:C11,C15:C27)</f>
        <v>12367284.926000001</v>
      </c>
    </row>
    <row r="3" spans="1:3" ht="21" customHeight="1">
      <c r="A3" s="95" t="s">
        <v>296</v>
      </c>
      <c r="B3" s="90">
        <f>육상경기장!E5</f>
        <v>3</v>
      </c>
      <c r="C3" s="70">
        <f>육상경기장!L5</f>
        <v>228713</v>
      </c>
    </row>
    <row r="4" spans="1:3" ht="21" customHeight="1">
      <c r="A4" s="96" t="s">
        <v>297</v>
      </c>
      <c r="B4" s="444">
        <f>축구장!E6</f>
        <v>63</v>
      </c>
      <c r="C4" s="445">
        <f>축구장!I6</f>
        <v>1018375</v>
      </c>
    </row>
    <row r="5" spans="1:3" ht="21" customHeight="1">
      <c r="A5" s="96" t="s">
        <v>298</v>
      </c>
      <c r="B5" s="92">
        <v>1</v>
      </c>
      <c r="C5" s="72">
        <f>하키장!J6</f>
        <v>309317</v>
      </c>
    </row>
    <row r="6" spans="1:3" ht="21" customHeight="1">
      <c r="A6" s="96" t="s">
        <v>299</v>
      </c>
      <c r="B6" s="92">
        <f>야구장!E6</f>
        <v>12</v>
      </c>
      <c r="C6" s="72">
        <f>야구장!J6</f>
        <v>178507</v>
      </c>
    </row>
    <row r="7" spans="1:3" ht="21" customHeight="1">
      <c r="A7" s="96" t="s">
        <v>300</v>
      </c>
      <c r="B7" s="92">
        <v>1</v>
      </c>
      <c r="C7" s="88">
        <f>싸이클경기장!K5</f>
        <v>10672</v>
      </c>
    </row>
    <row r="8" spans="1:3" ht="21" customHeight="1">
      <c r="A8" s="96" t="s">
        <v>205</v>
      </c>
      <c r="B8" s="92">
        <f>테니스장!E4</f>
        <v>59</v>
      </c>
      <c r="C8" s="72">
        <f>테니스장!K4</f>
        <v>337369.08999999997</v>
      </c>
    </row>
    <row r="9" spans="1:3" ht="21" customHeight="1">
      <c r="A9" s="96" t="s">
        <v>206</v>
      </c>
      <c r="B9" s="92"/>
      <c r="C9" s="72"/>
    </row>
    <row r="10" spans="1:3" ht="21" customHeight="1">
      <c r="A10" s="97" t="s">
        <v>174</v>
      </c>
      <c r="B10" s="444">
        <f>[1]총괄표!$B$6</f>
        <v>2357</v>
      </c>
      <c r="C10" s="445">
        <f>[1]총괄표!$K$6</f>
        <v>8610872.6860000007</v>
      </c>
    </row>
    <row r="11" spans="1:3" ht="21" customHeight="1">
      <c r="A11" s="96" t="s">
        <v>396</v>
      </c>
      <c r="B11" s="92">
        <f>SUM(B12:B14)</f>
        <v>113</v>
      </c>
      <c r="C11" s="72">
        <f>SUM(C12:C14)</f>
        <v>795498.3</v>
      </c>
    </row>
    <row r="12" spans="1:3" ht="18" customHeight="1">
      <c r="A12" s="96" t="s">
        <v>478</v>
      </c>
      <c r="B12" s="444">
        <f>구기체육관!E4</f>
        <v>25</v>
      </c>
      <c r="C12" s="445">
        <f>구기체육관!H4</f>
        <v>228892</v>
      </c>
    </row>
    <row r="13" spans="1:3" ht="18" customHeight="1">
      <c r="A13" s="96" t="s">
        <v>479</v>
      </c>
      <c r="B13" s="92">
        <f>투기체육관!E4</f>
        <v>4</v>
      </c>
      <c r="C13" s="72"/>
    </row>
    <row r="14" spans="1:3" ht="18" customHeight="1">
      <c r="A14" s="96" t="s">
        <v>480</v>
      </c>
      <c r="B14" s="92">
        <f>생활체육관!D5</f>
        <v>84</v>
      </c>
      <c r="C14" s="72">
        <f>생활체육관!G5</f>
        <v>566606.30000000005</v>
      </c>
    </row>
    <row r="15" spans="1:3" ht="21" customHeight="1">
      <c r="A15" s="96" t="s">
        <v>397</v>
      </c>
      <c r="B15" s="92">
        <f>게이트볼장!D5</f>
        <v>5</v>
      </c>
      <c r="C15" s="72">
        <f>게이트볼장!J5</f>
        <v>7966</v>
      </c>
    </row>
    <row r="16" spans="1:3" ht="21" customHeight="1">
      <c r="A16" s="96" t="s">
        <v>398</v>
      </c>
      <c r="B16" s="444">
        <f>수영장!E5</f>
        <v>86</v>
      </c>
      <c r="C16" s="445">
        <f>수영장!L5</f>
        <v>639318.35000000009</v>
      </c>
    </row>
    <row r="17" spans="1:3" ht="21" customHeight="1">
      <c r="A17" s="96" t="s">
        <v>399</v>
      </c>
      <c r="B17" s="92">
        <f>롤러스케이트장!C5</f>
        <v>14</v>
      </c>
      <c r="C17" s="72">
        <f>롤러스케이트장!F5</f>
        <v>65290</v>
      </c>
    </row>
    <row r="18" spans="1:3" ht="21" customHeight="1">
      <c r="A18" s="96" t="s">
        <v>400</v>
      </c>
      <c r="B18" s="92"/>
      <c r="C18" s="72"/>
    </row>
    <row r="19" spans="1:3" ht="21" customHeight="1">
      <c r="A19" s="96" t="s">
        <v>401</v>
      </c>
      <c r="B19" s="92">
        <f>국궁장!D4</f>
        <v>8</v>
      </c>
      <c r="C19" s="72">
        <f>국궁장!I4</f>
        <v>42173.5</v>
      </c>
    </row>
    <row r="20" spans="1:3" ht="21" customHeight="1">
      <c r="A20" s="96" t="s">
        <v>402</v>
      </c>
      <c r="B20" s="92">
        <v>1</v>
      </c>
      <c r="C20" s="72">
        <v>0</v>
      </c>
    </row>
    <row r="21" spans="1:3" ht="21" customHeight="1">
      <c r="A21" s="96" t="s">
        <v>403</v>
      </c>
      <c r="B21" s="92">
        <v>1</v>
      </c>
      <c r="C21" s="72">
        <f>승마장!L5</f>
        <v>12692</v>
      </c>
    </row>
    <row r="22" spans="1:3" ht="21" customHeight="1">
      <c r="A22" s="96" t="s">
        <v>207</v>
      </c>
      <c r="B22" s="444">
        <f>골프연습장!E6</f>
        <v>32</v>
      </c>
      <c r="C22" s="445">
        <f>골프연습장!J6</f>
        <v>94607</v>
      </c>
    </row>
    <row r="23" spans="1:3" ht="21" customHeight="1">
      <c r="A23" s="96" t="s">
        <v>208</v>
      </c>
      <c r="B23" s="91"/>
      <c r="C23" s="71"/>
    </row>
    <row r="24" spans="1:3" ht="21" customHeight="1">
      <c r="A24" s="96" t="s">
        <v>209</v>
      </c>
      <c r="B24" s="91"/>
      <c r="C24" s="71"/>
    </row>
    <row r="25" spans="1:3" ht="21" customHeight="1">
      <c r="A25" s="98" t="s">
        <v>210</v>
      </c>
      <c r="B25" s="111">
        <f>빙상장!E5</f>
        <v>3</v>
      </c>
      <c r="C25" s="112">
        <f>빙상장!H5</f>
        <v>13976</v>
      </c>
    </row>
    <row r="26" spans="1:3" ht="21" customHeight="1">
      <c r="A26" s="96" t="s">
        <v>453</v>
      </c>
      <c r="B26" s="92"/>
      <c r="C26" s="72"/>
    </row>
    <row r="27" spans="1:3" ht="21" customHeight="1">
      <c r="A27" s="604" t="s">
        <v>454</v>
      </c>
      <c r="B27" s="93">
        <v>1</v>
      </c>
      <c r="C27" s="73">
        <f>'기타 체육시설'!G5</f>
        <v>1938</v>
      </c>
    </row>
  </sheetData>
  <phoneticPr fontId="2" type="noConversion"/>
  <pageMargins left="0.74803149606299213" right="0.74803149606299213" top="0.98425196850393704" bottom="0.6692913385826772" header="0.51181102362204722" footer="0.51181102362204722"/>
  <pageSetup paperSize="9" fitToHeight="0" orientation="portrait" r:id="rId1"/>
  <headerFooter alignWithMargins="0">
    <oddHeader>&amp;L&amp;"돋움,굵게"2. 시ㆍ도별 현황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P89"/>
  <sheetViews>
    <sheetView view="pageBreakPreview" topLeftCell="B1" zoomScaleNormal="85" zoomScaleSheetLayoutView="70" workbookViewId="0">
      <pane ySplit="4" topLeftCell="A5" activePane="bottomLeft" state="frozen"/>
      <selection pane="bottomLeft" activeCell="G88" sqref="G88"/>
    </sheetView>
  </sheetViews>
  <sheetFormatPr defaultRowHeight="10.5"/>
  <cols>
    <col min="1" max="1" width="5.21875" style="16" hidden="1" customWidth="1"/>
    <col min="2" max="2" width="3.77734375" style="157" customWidth="1"/>
    <col min="3" max="3" width="6.5546875" style="157" customWidth="1"/>
    <col min="4" max="4" width="14.109375" style="160" bestFit="1" customWidth="1"/>
    <col min="5" max="5" width="7.21875" style="16" customWidth="1"/>
    <col min="6" max="6" width="15.44140625" style="16" customWidth="1"/>
    <col min="7" max="7" width="9.109375" style="159" bestFit="1" customWidth="1"/>
    <col min="8" max="8" width="7" style="159" bestFit="1" customWidth="1"/>
    <col min="9" max="9" width="7.44140625" style="159" bestFit="1" customWidth="1"/>
    <col min="10" max="11" width="14.6640625" style="16" hidden="1" customWidth="1"/>
    <col min="12" max="12" width="16.6640625" style="16" hidden="1" customWidth="1"/>
    <col min="13" max="13" width="20" style="16" hidden="1" customWidth="1"/>
    <col min="14" max="15" width="6" style="159" bestFit="1" customWidth="1"/>
    <col min="16" max="16" width="11.6640625" style="159" customWidth="1"/>
    <col min="17" max="17" width="12.6640625" style="157" customWidth="1"/>
    <col min="18" max="18" width="5.44140625" style="159" bestFit="1" customWidth="1"/>
    <col min="19" max="19" width="11.109375" style="159" customWidth="1"/>
    <col min="20" max="20" width="5.77734375" style="159" customWidth="1"/>
    <col min="21" max="21" width="9.44140625" style="16" hidden="1" customWidth="1"/>
    <col min="22" max="22" width="14.44140625" style="16" hidden="1" customWidth="1"/>
    <col min="23" max="23" width="10.77734375" style="16" hidden="1" customWidth="1"/>
    <col min="24" max="24" width="15.33203125" style="16" hidden="1" customWidth="1"/>
    <col min="25" max="25" width="2.6640625" style="16" hidden="1" customWidth="1"/>
    <col min="26" max="26" width="3.21875" style="16" hidden="1" customWidth="1"/>
    <col min="27" max="27" width="15.44140625" style="157" customWidth="1"/>
    <col min="28" max="28" width="10.77734375" style="157" hidden="1" customWidth="1"/>
    <col min="29" max="29" width="5.77734375" style="157" hidden="1" customWidth="1"/>
    <col min="30" max="30" width="23.6640625" style="157" hidden="1" customWidth="1"/>
    <col min="31" max="31" width="9.5546875" style="157" hidden="1" customWidth="1"/>
    <col min="32" max="32" width="15.33203125" style="157" hidden="1" customWidth="1"/>
    <col min="33" max="33" width="25.88671875" style="157" hidden="1" customWidth="1"/>
    <col min="34" max="34" width="4.5546875" style="157" customWidth="1"/>
    <col min="35" max="35" width="9.44140625" style="16" hidden="1" customWidth="1"/>
    <col min="36" max="36" width="14.44140625" style="16" hidden="1" customWidth="1"/>
    <col min="37" max="37" width="10.77734375" style="16" hidden="1" customWidth="1"/>
    <col min="38" max="38" width="15.33203125" style="16" hidden="1" customWidth="1"/>
    <col min="39" max="39" width="2.6640625" style="16" hidden="1" customWidth="1"/>
    <col min="40" max="40" width="0.6640625" style="16" hidden="1" customWidth="1"/>
    <col min="41" max="41" width="6.33203125" style="159" bestFit="1" customWidth="1"/>
    <col min="42" max="42" width="10.109375" style="159" customWidth="1"/>
    <col min="43" max="16384" width="8.88671875" style="16"/>
  </cols>
  <sheetData>
    <row r="1" spans="1:42" ht="20.100000000000001" customHeight="1">
      <c r="B1" s="465" t="s">
        <v>55</v>
      </c>
      <c r="C1" s="465"/>
      <c r="D1" s="465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P1" s="16"/>
    </row>
    <row r="2" spans="1:42" ht="16.5" customHeight="1">
      <c r="A2" s="528" t="s">
        <v>391</v>
      </c>
      <c r="B2" s="451" t="s">
        <v>392</v>
      </c>
      <c r="C2" s="451" t="s">
        <v>485</v>
      </c>
      <c r="D2" s="451" t="s">
        <v>394</v>
      </c>
      <c r="E2" s="451" t="s">
        <v>488</v>
      </c>
      <c r="F2" s="451" t="s">
        <v>327</v>
      </c>
      <c r="G2" s="451" t="s">
        <v>328</v>
      </c>
      <c r="H2" s="451" t="s">
        <v>329</v>
      </c>
      <c r="I2" s="451" t="s">
        <v>330</v>
      </c>
      <c r="J2" s="526" t="s">
        <v>496</v>
      </c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102" t="s">
        <v>320</v>
      </c>
      <c r="V2" s="130" t="s">
        <v>580</v>
      </c>
      <c r="W2" s="131"/>
      <c r="X2" s="131"/>
      <c r="Y2" s="131"/>
      <c r="Z2" s="131"/>
      <c r="AA2" s="518" t="s">
        <v>411</v>
      </c>
      <c r="AB2" s="132"/>
      <c r="AC2" s="451" t="s">
        <v>334</v>
      </c>
      <c r="AD2" s="451"/>
      <c r="AE2" s="451" t="s">
        <v>335</v>
      </c>
      <c r="AF2" s="451"/>
      <c r="AG2" s="451"/>
      <c r="AH2" s="451" t="s">
        <v>332</v>
      </c>
      <c r="AI2" s="455" t="s">
        <v>333</v>
      </c>
      <c r="AJ2" s="456"/>
      <c r="AK2" s="456"/>
      <c r="AL2" s="456"/>
      <c r="AM2" s="456"/>
      <c r="AN2" s="456"/>
      <c r="AO2" s="457"/>
      <c r="AP2" s="518" t="s">
        <v>412</v>
      </c>
    </row>
    <row r="3" spans="1:42" ht="16.5" customHeight="1">
      <c r="A3" s="528"/>
      <c r="B3" s="451"/>
      <c r="C3" s="451"/>
      <c r="D3" s="451"/>
      <c r="E3" s="451"/>
      <c r="F3" s="451"/>
      <c r="G3" s="451"/>
      <c r="H3" s="451"/>
      <c r="I3" s="451"/>
      <c r="J3" s="451" t="s">
        <v>321</v>
      </c>
      <c r="K3" s="467" t="s">
        <v>322</v>
      </c>
      <c r="L3" s="467" t="s">
        <v>323</v>
      </c>
      <c r="M3" s="467" t="s">
        <v>587</v>
      </c>
      <c r="N3" s="521" t="s">
        <v>190</v>
      </c>
      <c r="O3" s="523" t="s">
        <v>511</v>
      </c>
      <c r="P3" s="524"/>
      <c r="Q3" s="525"/>
      <c r="R3" s="523" t="s">
        <v>193</v>
      </c>
      <c r="S3" s="524"/>
      <c r="T3" s="518" t="s">
        <v>525</v>
      </c>
      <c r="U3" s="102"/>
      <c r="V3" s="133"/>
      <c r="W3" s="134"/>
      <c r="X3" s="134"/>
      <c r="Y3" s="134"/>
      <c r="Z3" s="134"/>
      <c r="AA3" s="519"/>
      <c r="AB3" s="135"/>
      <c r="AC3" s="102" t="s">
        <v>343</v>
      </c>
      <c r="AD3" s="102" t="s">
        <v>344</v>
      </c>
      <c r="AE3" s="451" t="s">
        <v>345</v>
      </c>
      <c r="AF3" s="451"/>
      <c r="AG3" s="105" t="s">
        <v>325</v>
      </c>
      <c r="AH3" s="451"/>
      <c r="AI3" s="458"/>
      <c r="AJ3" s="459"/>
      <c r="AK3" s="459"/>
      <c r="AL3" s="459"/>
      <c r="AM3" s="459"/>
      <c r="AN3" s="459"/>
      <c r="AO3" s="460"/>
      <c r="AP3" s="519"/>
    </row>
    <row r="4" spans="1:42" ht="16.5" customHeight="1">
      <c r="A4" s="528"/>
      <c r="B4" s="451"/>
      <c r="C4" s="451"/>
      <c r="D4" s="451"/>
      <c r="E4" s="451"/>
      <c r="F4" s="451"/>
      <c r="G4" s="451"/>
      <c r="H4" s="451"/>
      <c r="I4" s="451"/>
      <c r="J4" s="451"/>
      <c r="K4" s="467"/>
      <c r="L4" s="467"/>
      <c r="M4" s="467"/>
      <c r="N4" s="522"/>
      <c r="O4" s="105" t="s">
        <v>212</v>
      </c>
      <c r="P4" s="105" t="s">
        <v>413</v>
      </c>
      <c r="Q4" s="102" t="s">
        <v>321</v>
      </c>
      <c r="R4" s="105" t="s">
        <v>212</v>
      </c>
      <c r="S4" s="105" t="s">
        <v>413</v>
      </c>
      <c r="T4" s="520"/>
      <c r="U4" s="102"/>
      <c r="V4" s="102"/>
      <c r="W4" s="136"/>
      <c r="X4" s="137"/>
      <c r="Y4" s="137"/>
      <c r="Z4" s="137"/>
      <c r="AA4" s="520"/>
      <c r="AB4" s="137"/>
      <c r="AC4" s="138"/>
      <c r="AD4" s="102"/>
      <c r="AE4" s="102"/>
      <c r="AF4" s="102" t="s">
        <v>354</v>
      </c>
      <c r="AG4" s="102" t="s">
        <v>355</v>
      </c>
      <c r="AH4" s="451"/>
      <c r="AI4" s="461"/>
      <c r="AJ4" s="462"/>
      <c r="AK4" s="462"/>
      <c r="AL4" s="462"/>
      <c r="AM4" s="462"/>
      <c r="AN4" s="462"/>
      <c r="AO4" s="463"/>
      <c r="AP4" s="520"/>
    </row>
    <row r="5" spans="1:42" ht="25.5" customHeight="1">
      <c r="A5" s="10"/>
      <c r="B5" s="297" t="s">
        <v>816</v>
      </c>
      <c r="C5" s="270" t="s">
        <v>817</v>
      </c>
      <c r="D5" s="272">
        <f>COUNTA(D6:D89)</f>
        <v>84</v>
      </c>
      <c r="E5" s="271"/>
      <c r="F5" s="271"/>
      <c r="G5" s="222">
        <f t="shared" ref="G5:M5" si="0">SUM(G6:G89)</f>
        <v>566606.30000000005</v>
      </c>
      <c r="H5" s="222">
        <f t="shared" si="0"/>
        <v>177891.9</v>
      </c>
      <c r="I5" s="222">
        <f t="shared" si="0"/>
        <v>536797.65999999992</v>
      </c>
      <c r="J5" s="222">
        <f t="shared" si="0"/>
        <v>0</v>
      </c>
      <c r="K5" s="222">
        <f t="shared" si="0"/>
        <v>0</v>
      </c>
      <c r="L5" s="222">
        <f t="shared" si="0"/>
        <v>0</v>
      </c>
      <c r="M5" s="222">
        <f t="shared" si="0"/>
        <v>0</v>
      </c>
      <c r="N5" s="222"/>
      <c r="O5" s="222"/>
      <c r="P5" s="275"/>
      <c r="Q5" s="276"/>
      <c r="R5" s="222"/>
      <c r="S5" s="275"/>
      <c r="T5" s="222"/>
      <c r="U5" s="271"/>
      <c r="V5" s="271"/>
      <c r="W5" s="271"/>
      <c r="X5" s="271"/>
      <c r="Y5" s="271"/>
      <c r="Z5" s="271"/>
      <c r="AA5" s="299"/>
      <c r="AB5" s="270"/>
      <c r="AC5" s="270"/>
      <c r="AD5" s="270"/>
      <c r="AE5" s="270"/>
      <c r="AF5" s="270"/>
      <c r="AG5" s="276"/>
      <c r="AH5" s="270"/>
      <c r="AI5" s="271"/>
      <c r="AJ5" s="271"/>
      <c r="AK5" s="271"/>
      <c r="AL5" s="271"/>
      <c r="AM5" s="271"/>
      <c r="AN5" s="271"/>
      <c r="AO5" s="220"/>
      <c r="AP5" s="220"/>
    </row>
    <row r="6" spans="1:42" s="115" customFormat="1" ht="25.5" customHeight="1">
      <c r="A6" s="148">
        <v>5</v>
      </c>
      <c r="B6" s="311"/>
      <c r="C6" s="270" t="s">
        <v>818</v>
      </c>
      <c r="D6" s="270" t="s">
        <v>1117</v>
      </c>
      <c r="E6" s="270" t="s">
        <v>818</v>
      </c>
      <c r="F6" s="377" t="s">
        <v>1118</v>
      </c>
      <c r="G6" s="279">
        <v>6351</v>
      </c>
      <c r="H6" s="279">
        <v>2264</v>
      </c>
      <c r="I6" s="279">
        <v>7745.98</v>
      </c>
      <c r="J6" s="271"/>
      <c r="K6" s="271"/>
      <c r="L6" s="273"/>
      <c r="M6" s="271"/>
      <c r="N6" s="279">
        <f>SUM(O6,R6,T6)</f>
        <v>3249.6</v>
      </c>
      <c r="O6" s="279">
        <v>1152</v>
      </c>
      <c r="P6" s="271" t="s">
        <v>1119</v>
      </c>
      <c r="Q6" s="270" t="s">
        <v>1120</v>
      </c>
      <c r="R6" s="280">
        <v>1332</v>
      </c>
      <c r="S6" s="279" t="s">
        <v>1121</v>
      </c>
      <c r="T6" s="279">
        <v>765.6</v>
      </c>
      <c r="U6" s="270">
        <v>1991</v>
      </c>
      <c r="V6" s="271"/>
      <c r="W6" s="271">
        <v>1110</v>
      </c>
      <c r="X6" s="271">
        <v>3000</v>
      </c>
      <c r="Y6" s="271"/>
      <c r="Z6" s="271"/>
      <c r="AA6" s="270" t="s">
        <v>1122</v>
      </c>
      <c r="AB6" s="270">
        <v>4110</v>
      </c>
      <c r="AC6" s="270"/>
      <c r="AD6" s="270"/>
      <c r="AE6" s="270"/>
      <c r="AF6" s="270"/>
      <c r="AG6" s="270"/>
      <c r="AH6" s="270">
        <v>1991</v>
      </c>
      <c r="AI6" s="271"/>
      <c r="AJ6" s="271"/>
      <c r="AK6" s="271"/>
      <c r="AL6" s="271"/>
      <c r="AM6" s="271"/>
      <c r="AN6" s="271"/>
      <c r="AO6" s="222">
        <v>5116</v>
      </c>
      <c r="AP6" s="279"/>
    </row>
    <row r="7" spans="1:42" s="115" customFormat="1" ht="25.5" customHeight="1">
      <c r="A7" s="148"/>
      <c r="B7" s="311"/>
      <c r="C7" s="270" t="s">
        <v>818</v>
      </c>
      <c r="D7" s="270" t="s">
        <v>1123</v>
      </c>
      <c r="E7" s="270" t="s">
        <v>818</v>
      </c>
      <c r="F7" s="377" t="s">
        <v>1118</v>
      </c>
      <c r="G7" s="279">
        <v>3975</v>
      </c>
      <c r="H7" s="279">
        <v>1730</v>
      </c>
      <c r="I7" s="279">
        <v>11262</v>
      </c>
      <c r="J7" s="271"/>
      <c r="K7" s="271"/>
      <c r="L7" s="273"/>
      <c r="M7" s="271"/>
      <c r="N7" s="279">
        <f>SUM(O7,R7,T7)</f>
        <v>2623</v>
      </c>
      <c r="O7" s="279">
        <v>960</v>
      </c>
      <c r="P7" s="271" t="s">
        <v>1124</v>
      </c>
      <c r="Q7" s="270" t="s">
        <v>1125</v>
      </c>
      <c r="R7" s="280">
        <v>1332</v>
      </c>
      <c r="S7" s="279" t="s">
        <v>1126</v>
      </c>
      <c r="T7" s="279">
        <v>331</v>
      </c>
      <c r="U7" s="270">
        <v>1991</v>
      </c>
      <c r="V7" s="271"/>
      <c r="W7" s="271">
        <v>1110</v>
      </c>
      <c r="X7" s="271">
        <v>3000</v>
      </c>
      <c r="Y7" s="271"/>
      <c r="Z7" s="271"/>
      <c r="AA7" s="270" t="s">
        <v>1127</v>
      </c>
      <c r="AB7" s="270">
        <v>4110</v>
      </c>
      <c r="AC7" s="270"/>
      <c r="AD7" s="270"/>
      <c r="AE7" s="270"/>
      <c r="AF7" s="270"/>
      <c r="AG7" s="270"/>
      <c r="AH7" s="270">
        <v>2000</v>
      </c>
      <c r="AI7" s="271"/>
      <c r="AJ7" s="271"/>
      <c r="AK7" s="271"/>
      <c r="AL7" s="271"/>
      <c r="AM7" s="271"/>
      <c r="AN7" s="271"/>
      <c r="AO7" s="222">
        <v>24647</v>
      </c>
      <c r="AP7" s="279"/>
    </row>
    <row r="8" spans="1:42" s="115" customFormat="1" ht="25.5" customHeight="1">
      <c r="A8" s="148"/>
      <c r="B8" s="311"/>
      <c r="C8" s="270" t="s">
        <v>818</v>
      </c>
      <c r="D8" s="270" t="s">
        <v>1128</v>
      </c>
      <c r="E8" s="270" t="s">
        <v>818</v>
      </c>
      <c r="F8" s="377" t="s">
        <v>1118</v>
      </c>
      <c r="G8" s="279">
        <v>3069.8</v>
      </c>
      <c r="H8" s="279">
        <v>2083.35</v>
      </c>
      <c r="I8" s="279">
        <v>6756.14</v>
      </c>
      <c r="J8" s="271"/>
      <c r="K8" s="271"/>
      <c r="L8" s="273"/>
      <c r="M8" s="271"/>
      <c r="N8" s="279">
        <f>SUM(O8,R8,T8)</f>
        <v>1878.3500000000001</v>
      </c>
      <c r="O8" s="279">
        <v>734.02</v>
      </c>
      <c r="P8" s="271" t="s">
        <v>1129</v>
      </c>
      <c r="Q8" s="270" t="s">
        <v>1130</v>
      </c>
      <c r="R8" s="280">
        <v>775.63</v>
      </c>
      <c r="S8" s="279" t="s">
        <v>1131</v>
      </c>
      <c r="T8" s="279">
        <v>368.7</v>
      </c>
      <c r="U8" s="270"/>
      <c r="V8" s="271"/>
      <c r="W8" s="271"/>
      <c r="X8" s="271"/>
      <c r="Y8" s="271"/>
      <c r="Z8" s="271"/>
      <c r="AA8" s="270" t="s">
        <v>1132</v>
      </c>
      <c r="AB8" s="270"/>
      <c r="AC8" s="270"/>
      <c r="AD8" s="270"/>
      <c r="AE8" s="270"/>
      <c r="AF8" s="270"/>
      <c r="AG8" s="270"/>
      <c r="AH8" s="270">
        <v>2007</v>
      </c>
      <c r="AI8" s="271"/>
      <c r="AJ8" s="271"/>
      <c r="AK8" s="271"/>
      <c r="AL8" s="271"/>
      <c r="AM8" s="271"/>
      <c r="AN8" s="271"/>
      <c r="AO8" s="222">
        <v>16254</v>
      </c>
      <c r="AP8" s="279"/>
    </row>
    <row r="9" spans="1:42" s="115" customFormat="1" ht="25.5" customHeight="1">
      <c r="A9" s="148"/>
      <c r="B9" s="311"/>
      <c r="C9" s="270" t="s">
        <v>1133</v>
      </c>
      <c r="D9" s="270" t="s">
        <v>1134</v>
      </c>
      <c r="E9" s="270" t="s">
        <v>1133</v>
      </c>
      <c r="F9" s="270" t="s">
        <v>1135</v>
      </c>
      <c r="G9" s="279">
        <v>5180</v>
      </c>
      <c r="H9" s="279">
        <v>2930</v>
      </c>
      <c r="I9" s="279">
        <v>15445</v>
      </c>
      <c r="J9" s="271"/>
      <c r="K9" s="273"/>
      <c r="L9" s="271"/>
      <c r="M9" s="271"/>
      <c r="N9" s="279">
        <v>2994</v>
      </c>
      <c r="O9" s="279">
        <v>1136</v>
      </c>
      <c r="P9" s="271" t="s">
        <v>1136</v>
      </c>
      <c r="Q9" s="270" t="s">
        <v>1137</v>
      </c>
      <c r="R9" s="279">
        <v>1337</v>
      </c>
      <c r="S9" s="279" t="s">
        <v>1138</v>
      </c>
      <c r="T9" s="279">
        <v>521</v>
      </c>
      <c r="U9" s="271"/>
      <c r="V9" s="271"/>
      <c r="W9" s="271"/>
      <c r="X9" s="271"/>
      <c r="Y9" s="271"/>
      <c r="Z9" s="271"/>
      <c r="AA9" s="270" t="s">
        <v>1139</v>
      </c>
      <c r="AB9" s="270"/>
      <c r="AC9" s="270"/>
      <c r="AD9" s="270"/>
      <c r="AE9" s="270"/>
      <c r="AF9" s="270"/>
      <c r="AG9" s="270"/>
      <c r="AH9" s="270">
        <v>2005</v>
      </c>
      <c r="AI9" s="271"/>
      <c r="AJ9" s="271"/>
      <c r="AK9" s="271"/>
      <c r="AL9" s="271"/>
      <c r="AM9" s="271"/>
      <c r="AN9" s="271"/>
      <c r="AO9" s="222">
        <v>33094</v>
      </c>
      <c r="AP9" s="279"/>
    </row>
    <row r="10" spans="1:42" s="115" customFormat="1" ht="25.5" customHeight="1">
      <c r="A10" s="148">
        <v>7</v>
      </c>
      <c r="B10" s="311"/>
      <c r="C10" s="270" t="s">
        <v>1133</v>
      </c>
      <c r="D10" s="270" t="s">
        <v>1140</v>
      </c>
      <c r="E10" s="270" t="s">
        <v>1133</v>
      </c>
      <c r="F10" s="270" t="s">
        <v>1135</v>
      </c>
      <c r="G10" s="279">
        <v>3343</v>
      </c>
      <c r="H10" s="279">
        <v>609</v>
      </c>
      <c r="I10" s="279">
        <v>1077</v>
      </c>
      <c r="J10" s="271"/>
      <c r="K10" s="273"/>
      <c r="L10" s="271"/>
      <c r="M10" s="271"/>
      <c r="N10" s="279">
        <v>165</v>
      </c>
      <c r="O10" s="279"/>
      <c r="P10" s="271"/>
      <c r="Q10" s="270"/>
      <c r="R10" s="279"/>
      <c r="S10" s="279"/>
      <c r="T10" s="279">
        <v>165</v>
      </c>
      <c r="U10" s="271"/>
      <c r="V10" s="271"/>
      <c r="W10" s="271"/>
      <c r="X10" s="271"/>
      <c r="Y10" s="271"/>
      <c r="Z10" s="271"/>
      <c r="AA10" s="270" t="s">
        <v>1141</v>
      </c>
      <c r="AB10" s="270"/>
      <c r="AC10" s="270"/>
      <c r="AD10" s="270"/>
      <c r="AE10" s="270"/>
      <c r="AF10" s="270"/>
      <c r="AG10" s="270"/>
      <c r="AH10" s="270">
        <v>2004</v>
      </c>
      <c r="AI10" s="271"/>
      <c r="AJ10" s="271"/>
      <c r="AK10" s="271"/>
      <c r="AL10" s="271"/>
      <c r="AM10" s="271"/>
      <c r="AN10" s="271"/>
      <c r="AO10" s="222"/>
      <c r="AP10" s="279"/>
    </row>
    <row r="11" spans="1:42" s="115" customFormat="1" ht="25.5" customHeight="1">
      <c r="A11" s="149">
        <v>8</v>
      </c>
      <c r="B11" s="311"/>
      <c r="C11" s="270" t="s">
        <v>1133</v>
      </c>
      <c r="D11" s="270" t="s">
        <v>1142</v>
      </c>
      <c r="E11" s="270" t="s">
        <v>1133</v>
      </c>
      <c r="F11" s="270" t="s">
        <v>1135</v>
      </c>
      <c r="G11" s="279">
        <v>2830</v>
      </c>
      <c r="H11" s="279">
        <v>1238</v>
      </c>
      <c r="I11" s="279">
        <v>5306</v>
      </c>
      <c r="J11" s="271"/>
      <c r="K11" s="273"/>
      <c r="L11" s="271"/>
      <c r="M11" s="271"/>
      <c r="N11" s="279"/>
      <c r="O11" s="279"/>
      <c r="P11" s="271"/>
      <c r="Q11" s="270"/>
      <c r="R11" s="279">
        <v>1115</v>
      </c>
      <c r="S11" s="279" t="s">
        <v>1143</v>
      </c>
      <c r="T11" s="279">
        <v>817</v>
      </c>
      <c r="U11" s="271"/>
      <c r="V11" s="271"/>
      <c r="W11" s="271"/>
      <c r="X11" s="271"/>
      <c r="Y11" s="271"/>
      <c r="Z11" s="271"/>
      <c r="AA11" s="270" t="s">
        <v>1144</v>
      </c>
      <c r="AB11" s="270"/>
      <c r="AC11" s="270"/>
      <c r="AD11" s="270"/>
      <c r="AE11" s="270"/>
      <c r="AF11" s="270"/>
      <c r="AG11" s="270"/>
      <c r="AH11" s="270">
        <v>2008</v>
      </c>
      <c r="AI11" s="271"/>
      <c r="AJ11" s="271"/>
      <c r="AK11" s="271"/>
      <c r="AL11" s="271"/>
      <c r="AM11" s="271"/>
      <c r="AN11" s="271"/>
      <c r="AO11" s="222">
        <v>15450</v>
      </c>
      <c r="AP11" s="279"/>
    </row>
    <row r="12" spans="1:42" s="115" customFormat="1" ht="25.5" customHeight="1">
      <c r="A12" s="148">
        <v>9</v>
      </c>
      <c r="B12" s="311"/>
      <c r="C12" s="270" t="s">
        <v>1133</v>
      </c>
      <c r="D12" s="270" t="s">
        <v>1145</v>
      </c>
      <c r="E12" s="270" t="s">
        <v>1133</v>
      </c>
      <c r="F12" s="270" t="s">
        <v>1135</v>
      </c>
      <c r="G12" s="279">
        <v>1740.6</v>
      </c>
      <c r="H12" s="279">
        <v>1035.96</v>
      </c>
      <c r="I12" s="279">
        <v>4637.72</v>
      </c>
      <c r="J12" s="271"/>
      <c r="K12" s="273"/>
      <c r="L12" s="271"/>
      <c r="M12" s="271"/>
      <c r="N12" s="279"/>
      <c r="O12" s="279">
        <v>412.85</v>
      </c>
      <c r="P12" s="271"/>
      <c r="Q12" s="270" t="s">
        <v>1146</v>
      </c>
      <c r="R12" s="279"/>
      <c r="S12" s="279"/>
      <c r="T12" s="279"/>
      <c r="U12" s="271"/>
      <c r="V12" s="271"/>
      <c r="W12" s="271"/>
      <c r="X12" s="271"/>
      <c r="Y12" s="271"/>
      <c r="Z12" s="271"/>
      <c r="AA12" s="270" t="s">
        <v>1147</v>
      </c>
      <c r="AB12" s="270"/>
      <c r="AC12" s="270"/>
      <c r="AD12" s="270"/>
      <c r="AE12" s="270"/>
      <c r="AF12" s="270"/>
      <c r="AG12" s="270"/>
      <c r="AH12" s="270">
        <v>2005</v>
      </c>
      <c r="AI12" s="271"/>
      <c r="AJ12" s="271"/>
      <c r="AK12" s="271"/>
      <c r="AL12" s="271"/>
      <c r="AM12" s="271"/>
      <c r="AN12" s="271"/>
      <c r="AO12" s="222">
        <v>1420</v>
      </c>
      <c r="AP12" s="279"/>
    </row>
    <row r="13" spans="1:42" s="115" customFormat="1" ht="25.5" customHeight="1">
      <c r="A13" s="148">
        <v>10</v>
      </c>
      <c r="B13" s="311"/>
      <c r="C13" s="270" t="s">
        <v>1133</v>
      </c>
      <c r="D13" s="270" t="s">
        <v>1148</v>
      </c>
      <c r="E13" s="270" t="s">
        <v>1133</v>
      </c>
      <c r="F13" s="270" t="s">
        <v>1135</v>
      </c>
      <c r="G13" s="279">
        <v>577</v>
      </c>
      <c r="H13" s="279">
        <v>273.82</v>
      </c>
      <c r="I13" s="279">
        <v>1850.75</v>
      </c>
      <c r="J13" s="271"/>
      <c r="K13" s="273"/>
      <c r="L13" s="271"/>
      <c r="M13" s="271"/>
      <c r="N13" s="279"/>
      <c r="O13" s="279">
        <v>236.4</v>
      </c>
      <c r="P13" s="271"/>
      <c r="Q13" s="270" t="s">
        <v>1146</v>
      </c>
      <c r="R13" s="279"/>
      <c r="S13" s="279"/>
      <c r="T13" s="279"/>
      <c r="U13" s="271"/>
      <c r="V13" s="271"/>
      <c r="W13" s="271"/>
      <c r="X13" s="271"/>
      <c r="Y13" s="271"/>
      <c r="Z13" s="271"/>
      <c r="AA13" s="270" t="s">
        <v>1149</v>
      </c>
      <c r="AB13" s="270"/>
      <c r="AC13" s="270"/>
      <c r="AD13" s="270"/>
      <c r="AE13" s="270"/>
      <c r="AF13" s="270"/>
      <c r="AG13" s="270"/>
      <c r="AH13" s="270">
        <v>2010</v>
      </c>
      <c r="AI13" s="271"/>
      <c r="AJ13" s="271"/>
      <c r="AK13" s="271"/>
      <c r="AL13" s="271"/>
      <c r="AM13" s="271"/>
      <c r="AN13" s="271"/>
      <c r="AO13" s="222">
        <v>3500</v>
      </c>
      <c r="AP13" s="279"/>
    </row>
    <row r="14" spans="1:42" s="115" customFormat="1" ht="25.5" customHeight="1">
      <c r="A14" s="148"/>
      <c r="B14" s="311"/>
      <c r="C14" s="270" t="s">
        <v>1150</v>
      </c>
      <c r="D14" s="270" t="s">
        <v>1151</v>
      </c>
      <c r="E14" s="270" t="s">
        <v>1150</v>
      </c>
      <c r="F14" s="270" t="s">
        <v>1152</v>
      </c>
      <c r="G14" s="279">
        <v>1201.9000000000001</v>
      </c>
      <c r="H14" s="279">
        <v>650.61</v>
      </c>
      <c r="I14" s="279">
        <v>3840.52</v>
      </c>
      <c r="J14" s="271"/>
      <c r="K14" s="273"/>
      <c r="L14" s="271"/>
      <c r="M14" s="271"/>
      <c r="N14" s="279">
        <f>SUM(O14,R14,T14)</f>
        <v>1210.1000000000001</v>
      </c>
      <c r="O14" s="279">
        <v>264.42</v>
      </c>
      <c r="P14" s="271" t="s">
        <v>1153</v>
      </c>
      <c r="Q14" s="270" t="s">
        <v>1154</v>
      </c>
      <c r="R14" s="279">
        <v>746</v>
      </c>
      <c r="S14" s="279" t="s">
        <v>1155</v>
      </c>
      <c r="T14" s="279">
        <v>199.68</v>
      </c>
      <c r="U14" s="271"/>
      <c r="V14" s="271"/>
      <c r="W14" s="271"/>
      <c r="X14" s="271"/>
      <c r="Y14" s="271"/>
      <c r="Z14" s="271"/>
      <c r="AA14" s="270" t="s">
        <v>1156</v>
      </c>
      <c r="AB14" s="270"/>
      <c r="AC14" s="270"/>
      <c r="AD14" s="270"/>
      <c r="AE14" s="270"/>
      <c r="AF14" s="270"/>
      <c r="AG14" s="270"/>
      <c r="AH14" s="270">
        <v>1998</v>
      </c>
      <c r="AI14" s="271"/>
      <c r="AJ14" s="271"/>
      <c r="AK14" s="271"/>
      <c r="AL14" s="271"/>
      <c r="AM14" s="271"/>
      <c r="AN14" s="271"/>
      <c r="AO14" s="222">
        <v>7485</v>
      </c>
      <c r="AP14" s="279"/>
    </row>
    <row r="15" spans="1:42" s="115" customFormat="1" ht="25.5" customHeight="1">
      <c r="A15" s="148"/>
      <c r="B15" s="311"/>
      <c r="C15" s="270" t="s">
        <v>1150</v>
      </c>
      <c r="D15" s="378" t="s">
        <v>1157</v>
      </c>
      <c r="E15" s="270" t="s">
        <v>1150</v>
      </c>
      <c r="F15" s="270" t="s">
        <v>1152</v>
      </c>
      <c r="G15" s="279">
        <v>1627</v>
      </c>
      <c r="H15" s="279">
        <v>877</v>
      </c>
      <c r="I15" s="279">
        <v>6358</v>
      </c>
      <c r="J15" s="274"/>
      <c r="K15" s="274"/>
      <c r="L15" s="274"/>
      <c r="M15" s="274"/>
      <c r="N15" s="280"/>
      <c r="O15" s="279">
        <v>328</v>
      </c>
      <c r="P15" s="280"/>
      <c r="Q15" s="276" t="s">
        <v>1158</v>
      </c>
      <c r="R15" s="280">
        <v>250</v>
      </c>
      <c r="S15" s="280" t="s">
        <v>1159</v>
      </c>
      <c r="T15" s="279">
        <v>343</v>
      </c>
      <c r="U15" s="271"/>
      <c r="V15" s="271"/>
      <c r="W15" s="271"/>
      <c r="X15" s="271"/>
      <c r="Y15" s="271"/>
      <c r="Z15" s="271"/>
      <c r="AA15" s="270" t="s">
        <v>1160</v>
      </c>
      <c r="AB15" s="270"/>
      <c r="AC15" s="270"/>
      <c r="AD15" s="270"/>
      <c r="AE15" s="270"/>
      <c r="AF15" s="270"/>
      <c r="AG15" s="276"/>
      <c r="AH15" s="270">
        <v>2001</v>
      </c>
      <c r="AI15" s="271"/>
      <c r="AJ15" s="271"/>
      <c r="AK15" s="271"/>
      <c r="AL15" s="271"/>
      <c r="AM15" s="271"/>
      <c r="AN15" s="271"/>
      <c r="AO15" s="222">
        <v>12592</v>
      </c>
      <c r="AP15" s="279"/>
    </row>
    <row r="16" spans="1:42" s="115" customFormat="1" ht="25.5" customHeight="1">
      <c r="A16" s="148"/>
      <c r="B16" s="311"/>
      <c r="C16" s="270" t="s">
        <v>1150</v>
      </c>
      <c r="D16" s="378" t="s">
        <v>1161</v>
      </c>
      <c r="E16" s="270" t="s">
        <v>1150</v>
      </c>
      <c r="F16" s="270" t="s">
        <v>1162</v>
      </c>
      <c r="G16" s="279">
        <v>1270</v>
      </c>
      <c r="H16" s="279">
        <v>762</v>
      </c>
      <c r="I16" s="279">
        <v>5919</v>
      </c>
      <c r="J16" s="274"/>
      <c r="K16" s="274"/>
      <c r="L16" s="274"/>
      <c r="M16" s="274"/>
      <c r="N16" s="280">
        <v>2360</v>
      </c>
      <c r="O16" s="279">
        <v>721</v>
      </c>
      <c r="P16" s="280"/>
      <c r="Q16" s="276" t="s">
        <v>1163</v>
      </c>
      <c r="R16" s="280">
        <v>932</v>
      </c>
      <c r="S16" s="280" t="s">
        <v>1164</v>
      </c>
      <c r="T16" s="279">
        <v>707</v>
      </c>
      <c r="U16" s="271"/>
      <c r="V16" s="271"/>
      <c r="W16" s="271"/>
      <c r="X16" s="271"/>
      <c r="Y16" s="271"/>
      <c r="Z16" s="271"/>
      <c r="AA16" s="270" t="s">
        <v>1160</v>
      </c>
      <c r="AB16" s="270"/>
      <c r="AC16" s="270"/>
      <c r="AD16" s="270"/>
      <c r="AE16" s="270"/>
      <c r="AF16" s="270"/>
      <c r="AG16" s="276"/>
      <c r="AH16" s="270">
        <v>2005</v>
      </c>
      <c r="AI16" s="271"/>
      <c r="AJ16" s="271"/>
      <c r="AK16" s="271"/>
      <c r="AL16" s="271"/>
      <c r="AM16" s="271"/>
      <c r="AN16" s="271"/>
      <c r="AO16" s="222">
        <v>16000</v>
      </c>
      <c r="AP16" s="279"/>
    </row>
    <row r="17" spans="1:42" s="115" customFormat="1" ht="25.5" customHeight="1">
      <c r="A17" s="148"/>
      <c r="B17" s="311"/>
      <c r="C17" s="270" t="s">
        <v>1150</v>
      </c>
      <c r="D17" s="270" t="s">
        <v>1165</v>
      </c>
      <c r="E17" s="270" t="s">
        <v>1150</v>
      </c>
      <c r="F17" s="270" t="s">
        <v>1162</v>
      </c>
      <c r="G17" s="279">
        <v>1333</v>
      </c>
      <c r="H17" s="279">
        <v>662</v>
      </c>
      <c r="I17" s="279">
        <v>6497</v>
      </c>
      <c r="J17" s="271"/>
      <c r="K17" s="273"/>
      <c r="L17" s="271"/>
      <c r="M17" s="271"/>
      <c r="N17" s="279"/>
      <c r="O17" s="279">
        <v>257</v>
      </c>
      <c r="P17" s="271" t="s">
        <v>1166</v>
      </c>
      <c r="Q17" s="270" t="s">
        <v>1167</v>
      </c>
      <c r="R17" s="279">
        <v>500</v>
      </c>
      <c r="S17" s="279" t="s">
        <v>1168</v>
      </c>
      <c r="T17" s="279">
        <v>341</v>
      </c>
      <c r="U17" s="271"/>
      <c r="V17" s="271"/>
      <c r="W17" s="271"/>
      <c r="X17" s="271"/>
      <c r="Y17" s="271"/>
      <c r="Z17" s="271"/>
      <c r="AA17" s="270" t="s">
        <v>1169</v>
      </c>
      <c r="AB17" s="270"/>
      <c r="AC17" s="270"/>
      <c r="AD17" s="270"/>
      <c r="AE17" s="270"/>
      <c r="AF17" s="270"/>
      <c r="AG17" s="270"/>
      <c r="AH17" s="270">
        <v>2006</v>
      </c>
      <c r="AI17" s="271"/>
      <c r="AJ17" s="271"/>
      <c r="AK17" s="271"/>
      <c r="AL17" s="271"/>
      <c r="AM17" s="271"/>
      <c r="AN17" s="271"/>
      <c r="AO17" s="222">
        <v>14700</v>
      </c>
      <c r="AP17" s="279"/>
    </row>
    <row r="18" spans="1:42" s="115" customFormat="1" ht="25.5" customHeight="1">
      <c r="A18" s="148"/>
      <c r="B18" s="311"/>
      <c r="C18" s="270" t="s">
        <v>1170</v>
      </c>
      <c r="D18" s="270" t="s">
        <v>1171</v>
      </c>
      <c r="E18" s="270" t="s">
        <v>1170</v>
      </c>
      <c r="F18" s="270" t="s">
        <v>1172</v>
      </c>
      <c r="G18" s="222">
        <v>6279</v>
      </c>
      <c r="H18" s="222">
        <v>1998</v>
      </c>
      <c r="I18" s="222">
        <v>5930</v>
      </c>
      <c r="J18" s="271" t="s">
        <v>1173</v>
      </c>
      <c r="K18" s="273" t="s">
        <v>1174</v>
      </c>
      <c r="L18" s="271" t="s">
        <v>1175</v>
      </c>
      <c r="M18" s="271" t="s">
        <v>1176</v>
      </c>
      <c r="N18" s="222">
        <v>2090</v>
      </c>
      <c r="O18" s="222">
        <v>756</v>
      </c>
      <c r="P18" s="222" t="s">
        <v>1177</v>
      </c>
      <c r="Q18" s="270" t="s">
        <v>1178</v>
      </c>
      <c r="R18" s="222">
        <v>1053</v>
      </c>
      <c r="S18" s="222" t="s">
        <v>1179</v>
      </c>
      <c r="T18" s="222">
        <v>281</v>
      </c>
      <c r="U18" s="271">
        <v>5845</v>
      </c>
      <c r="V18" s="271"/>
      <c r="W18" s="271"/>
      <c r="X18" s="271"/>
      <c r="Y18" s="271"/>
      <c r="Z18" s="271"/>
      <c r="AA18" s="270" t="s">
        <v>1180</v>
      </c>
      <c r="AB18" s="270"/>
      <c r="AC18" s="270"/>
      <c r="AD18" s="270"/>
      <c r="AE18" s="270"/>
      <c r="AF18" s="270"/>
      <c r="AG18" s="270"/>
      <c r="AH18" s="270">
        <v>1994</v>
      </c>
      <c r="AI18" s="271"/>
      <c r="AJ18" s="271">
        <v>306</v>
      </c>
      <c r="AK18" s="271">
        <v>84</v>
      </c>
      <c r="AL18" s="271"/>
      <c r="AM18" s="271"/>
      <c r="AN18" s="271"/>
      <c r="AO18" s="222">
        <v>5845</v>
      </c>
      <c r="AP18" s="222"/>
    </row>
    <row r="19" spans="1:42" s="115" customFormat="1" ht="25.5" customHeight="1">
      <c r="A19" s="148"/>
      <c r="B19" s="311"/>
      <c r="C19" s="270" t="s">
        <v>1170</v>
      </c>
      <c r="D19" s="270" t="s">
        <v>1181</v>
      </c>
      <c r="E19" s="270" t="s">
        <v>1170</v>
      </c>
      <c r="F19" s="270" t="s">
        <v>1172</v>
      </c>
      <c r="G19" s="222">
        <v>4587</v>
      </c>
      <c r="H19" s="222"/>
      <c r="I19" s="222">
        <v>4587</v>
      </c>
      <c r="J19" s="271"/>
      <c r="K19" s="273"/>
      <c r="L19" s="271"/>
      <c r="M19" s="271"/>
      <c r="N19" s="222"/>
      <c r="O19" s="222">
        <v>689</v>
      </c>
      <c r="P19" s="271"/>
      <c r="Q19" s="270" t="s">
        <v>1182</v>
      </c>
      <c r="R19" s="222">
        <v>911</v>
      </c>
      <c r="S19" s="222" t="s">
        <v>1183</v>
      </c>
      <c r="T19" s="222">
        <v>136</v>
      </c>
      <c r="U19" s="271"/>
      <c r="V19" s="271"/>
      <c r="W19" s="271"/>
      <c r="X19" s="271"/>
      <c r="Y19" s="271"/>
      <c r="Z19" s="271"/>
      <c r="AA19" s="270" t="s">
        <v>1184</v>
      </c>
      <c r="AB19" s="270"/>
      <c r="AC19" s="270"/>
      <c r="AD19" s="270"/>
      <c r="AE19" s="270"/>
      <c r="AF19" s="270"/>
      <c r="AG19" s="270"/>
      <c r="AH19" s="270">
        <v>2002</v>
      </c>
      <c r="AI19" s="271"/>
      <c r="AJ19" s="271"/>
      <c r="AK19" s="271"/>
      <c r="AL19" s="271"/>
      <c r="AM19" s="271"/>
      <c r="AN19" s="271"/>
      <c r="AO19" s="222">
        <v>11688</v>
      </c>
      <c r="AP19" s="222"/>
    </row>
    <row r="20" spans="1:42" s="115" customFormat="1" ht="25.5" customHeight="1">
      <c r="A20" s="148"/>
      <c r="B20" s="311"/>
      <c r="C20" s="270" t="s">
        <v>1170</v>
      </c>
      <c r="D20" s="270" t="s">
        <v>1185</v>
      </c>
      <c r="E20" s="270" t="s">
        <v>1170</v>
      </c>
      <c r="F20" s="270" t="s">
        <v>1172</v>
      </c>
      <c r="G20" s="222">
        <v>3044</v>
      </c>
      <c r="H20" s="222"/>
      <c r="I20" s="222">
        <v>1894</v>
      </c>
      <c r="J20" s="271"/>
      <c r="K20" s="273"/>
      <c r="L20" s="271"/>
      <c r="M20" s="271"/>
      <c r="N20" s="222"/>
      <c r="O20" s="222"/>
      <c r="P20" s="271"/>
      <c r="Q20" s="270"/>
      <c r="R20" s="222">
        <v>1105</v>
      </c>
      <c r="S20" s="222" t="s">
        <v>1186</v>
      </c>
      <c r="T20" s="222">
        <v>116</v>
      </c>
      <c r="U20" s="271"/>
      <c r="V20" s="271"/>
      <c r="W20" s="271"/>
      <c r="X20" s="271"/>
      <c r="Y20" s="271"/>
      <c r="Z20" s="271"/>
      <c r="AA20" s="270" t="s">
        <v>1184</v>
      </c>
      <c r="AB20" s="270"/>
      <c r="AC20" s="270"/>
      <c r="AD20" s="270"/>
      <c r="AE20" s="270"/>
      <c r="AF20" s="270"/>
      <c r="AG20" s="270"/>
      <c r="AH20" s="270">
        <v>2004</v>
      </c>
      <c r="AI20" s="271"/>
      <c r="AJ20" s="271"/>
      <c r="AK20" s="271"/>
      <c r="AL20" s="271"/>
      <c r="AM20" s="271"/>
      <c r="AN20" s="271"/>
      <c r="AO20" s="222">
        <v>8200</v>
      </c>
      <c r="AP20" s="222"/>
    </row>
    <row r="21" spans="1:42" s="115" customFormat="1" ht="25.5" customHeight="1">
      <c r="A21" s="148"/>
      <c r="B21" s="311"/>
      <c r="C21" s="270" t="s">
        <v>1170</v>
      </c>
      <c r="D21" s="270" t="s">
        <v>1187</v>
      </c>
      <c r="E21" s="270" t="s">
        <v>1188</v>
      </c>
      <c r="F21" s="270" t="s">
        <v>1189</v>
      </c>
      <c r="G21" s="222">
        <v>1082</v>
      </c>
      <c r="H21" s="222">
        <v>972</v>
      </c>
      <c r="I21" s="222">
        <v>5733</v>
      </c>
      <c r="J21" s="271"/>
      <c r="K21" s="273"/>
      <c r="L21" s="271"/>
      <c r="M21" s="271"/>
      <c r="N21" s="222"/>
      <c r="O21" s="222"/>
      <c r="P21" s="271"/>
      <c r="Q21" s="270"/>
      <c r="R21" s="222">
        <v>861</v>
      </c>
      <c r="S21" s="271" t="s">
        <v>1190</v>
      </c>
      <c r="T21" s="222">
        <v>168</v>
      </c>
      <c r="U21" s="271"/>
      <c r="V21" s="271"/>
      <c r="W21" s="271"/>
      <c r="X21" s="271"/>
      <c r="Y21" s="271"/>
      <c r="Z21" s="271"/>
      <c r="AA21" s="270" t="s">
        <v>1169</v>
      </c>
      <c r="AB21" s="270"/>
      <c r="AC21" s="270"/>
      <c r="AD21" s="270"/>
      <c r="AE21" s="270"/>
      <c r="AF21" s="270"/>
      <c r="AG21" s="270"/>
      <c r="AH21" s="270">
        <v>2004</v>
      </c>
      <c r="AI21" s="271"/>
      <c r="AJ21" s="271"/>
      <c r="AK21" s="271"/>
      <c r="AL21" s="271"/>
      <c r="AM21" s="271"/>
      <c r="AN21" s="271"/>
      <c r="AO21" s="222">
        <v>12093</v>
      </c>
      <c r="AP21" s="222"/>
    </row>
    <row r="22" spans="1:42" s="115" customFormat="1" ht="25.5" customHeight="1">
      <c r="A22" s="148"/>
      <c r="B22" s="311"/>
      <c r="C22" s="270" t="s">
        <v>1191</v>
      </c>
      <c r="D22" s="270" t="s">
        <v>1192</v>
      </c>
      <c r="E22" s="270" t="s">
        <v>1191</v>
      </c>
      <c r="F22" s="270" t="s">
        <v>1193</v>
      </c>
      <c r="G22" s="222">
        <v>5931</v>
      </c>
      <c r="H22" s="222">
        <v>2520</v>
      </c>
      <c r="I22" s="222">
        <v>8998</v>
      </c>
      <c r="J22" s="222"/>
      <c r="K22" s="222"/>
      <c r="L22" s="222"/>
      <c r="M22" s="222"/>
      <c r="N22" s="222">
        <f>SUM(O22,R22,T22)</f>
        <v>817</v>
      </c>
      <c r="O22" s="222"/>
      <c r="P22" s="275"/>
      <c r="Q22" s="270"/>
      <c r="R22" s="222">
        <v>540</v>
      </c>
      <c r="S22" s="275" t="s">
        <v>1194</v>
      </c>
      <c r="T22" s="222">
        <v>277</v>
      </c>
      <c r="U22" s="271"/>
      <c r="V22" s="271"/>
      <c r="W22" s="271"/>
      <c r="X22" s="271"/>
      <c r="Y22" s="271"/>
      <c r="Z22" s="271"/>
      <c r="AA22" s="270" t="s">
        <v>1195</v>
      </c>
      <c r="AB22" s="270"/>
      <c r="AC22" s="270"/>
      <c r="AD22" s="270"/>
      <c r="AE22" s="270"/>
      <c r="AF22" s="270"/>
      <c r="AG22" s="276"/>
      <c r="AH22" s="270">
        <v>2005</v>
      </c>
      <c r="AI22" s="271"/>
      <c r="AJ22" s="271"/>
      <c r="AK22" s="271"/>
      <c r="AL22" s="271"/>
      <c r="AM22" s="271"/>
      <c r="AN22" s="271"/>
      <c r="AO22" s="222">
        <v>40949</v>
      </c>
      <c r="AP22" s="222"/>
    </row>
    <row r="23" spans="1:42" s="115" customFormat="1" ht="25.5" customHeight="1">
      <c r="A23" s="148"/>
      <c r="B23" s="311"/>
      <c r="C23" s="270" t="s">
        <v>1191</v>
      </c>
      <c r="D23" s="270" t="s">
        <v>1196</v>
      </c>
      <c r="E23" s="270" t="s">
        <v>1191</v>
      </c>
      <c r="F23" s="270" t="s">
        <v>1193</v>
      </c>
      <c r="G23" s="222">
        <v>3743</v>
      </c>
      <c r="H23" s="222">
        <v>1853</v>
      </c>
      <c r="I23" s="222">
        <v>13850</v>
      </c>
      <c r="J23" s="222"/>
      <c r="K23" s="222"/>
      <c r="L23" s="222"/>
      <c r="M23" s="222"/>
      <c r="N23" s="222">
        <f>SUM(O23,R23,T23)</f>
        <v>2154</v>
      </c>
      <c r="O23" s="222">
        <v>731</v>
      </c>
      <c r="P23" s="275" t="s">
        <v>1197</v>
      </c>
      <c r="Q23" s="270" t="s">
        <v>1198</v>
      </c>
      <c r="R23" s="222">
        <v>986</v>
      </c>
      <c r="S23" s="222" t="s">
        <v>1199</v>
      </c>
      <c r="T23" s="222">
        <v>437</v>
      </c>
      <c r="U23" s="271"/>
      <c r="V23" s="271"/>
      <c r="W23" s="271"/>
      <c r="X23" s="271"/>
      <c r="Y23" s="271"/>
      <c r="Z23" s="271"/>
      <c r="AA23" s="270" t="s">
        <v>1200</v>
      </c>
      <c r="AB23" s="270"/>
      <c r="AC23" s="270"/>
      <c r="AD23" s="270"/>
      <c r="AE23" s="270"/>
      <c r="AF23" s="270"/>
      <c r="AG23" s="276"/>
      <c r="AH23" s="270">
        <v>2006</v>
      </c>
      <c r="AI23" s="271"/>
      <c r="AJ23" s="271"/>
      <c r="AK23" s="271"/>
      <c r="AL23" s="271"/>
      <c r="AM23" s="271"/>
      <c r="AN23" s="271"/>
      <c r="AO23" s="222">
        <v>27762</v>
      </c>
      <c r="AP23" s="222"/>
    </row>
    <row r="24" spans="1:42" s="115" customFormat="1" ht="25.5" customHeight="1">
      <c r="A24" s="148"/>
      <c r="B24" s="311"/>
      <c r="C24" s="270" t="s">
        <v>1191</v>
      </c>
      <c r="D24" s="270" t="s">
        <v>1201</v>
      </c>
      <c r="E24" s="270" t="s">
        <v>1188</v>
      </c>
      <c r="F24" s="270" t="s">
        <v>1202</v>
      </c>
      <c r="G24" s="222">
        <v>3312</v>
      </c>
      <c r="H24" s="222">
        <v>1896</v>
      </c>
      <c r="I24" s="222">
        <v>7406</v>
      </c>
      <c r="J24" s="222"/>
      <c r="K24" s="222"/>
      <c r="L24" s="222"/>
      <c r="M24" s="222"/>
      <c r="N24" s="222"/>
      <c r="O24" s="222"/>
      <c r="P24" s="275"/>
      <c r="Q24" s="270"/>
      <c r="R24" s="222">
        <v>896</v>
      </c>
      <c r="S24" s="275" t="s">
        <v>1203</v>
      </c>
      <c r="T24" s="222"/>
      <c r="U24" s="271"/>
      <c r="V24" s="271"/>
      <c r="W24" s="271"/>
      <c r="X24" s="271"/>
      <c r="Y24" s="271"/>
      <c r="Z24" s="271"/>
      <c r="AA24" s="270" t="s">
        <v>1204</v>
      </c>
      <c r="AB24" s="270"/>
      <c r="AC24" s="270"/>
      <c r="AD24" s="270"/>
      <c r="AE24" s="270"/>
      <c r="AF24" s="270"/>
      <c r="AG24" s="276"/>
      <c r="AH24" s="270">
        <v>2002</v>
      </c>
      <c r="AI24" s="271"/>
      <c r="AJ24" s="271"/>
      <c r="AK24" s="271"/>
      <c r="AL24" s="271"/>
      <c r="AM24" s="271"/>
      <c r="AN24" s="271"/>
      <c r="AO24" s="222">
        <v>12125</v>
      </c>
      <c r="AP24" s="222"/>
    </row>
    <row r="25" spans="1:42" s="115" customFormat="1" ht="25.5" customHeight="1">
      <c r="A25" s="148"/>
      <c r="B25" s="311"/>
      <c r="C25" s="270" t="s">
        <v>1191</v>
      </c>
      <c r="D25" s="270" t="s">
        <v>1205</v>
      </c>
      <c r="E25" s="270" t="s">
        <v>1191</v>
      </c>
      <c r="F25" s="377" t="s">
        <v>1193</v>
      </c>
      <c r="G25" s="279">
        <v>3690</v>
      </c>
      <c r="H25" s="279">
        <v>2050</v>
      </c>
      <c r="I25" s="279">
        <v>8176</v>
      </c>
      <c r="J25" s="271"/>
      <c r="K25" s="271"/>
      <c r="L25" s="273"/>
      <c r="M25" s="271"/>
      <c r="N25" s="279">
        <v>1962</v>
      </c>
      <c r="O25" s="279">
        <v>774</v>
      </c>
      <c r="P25" s="271" t="s">
        <v>1206</v>
      </c>
      <c r="Q25" s="270" t="s">
        <v>1207</v>
      </c>
      <c r="R25" s="280">
        <v>954</v>
      </c>
      <c r="S25" s="279" t="s">
        <v>1208</v>
      </c>
      <c r="T25" s="279">
        <v>234.3</v>
      </c>
      <c r="U25" s="270"/>
      <c r="V25" s="271"/>
      <c r="W25" s="271"/>
      <c r="X25" s="271"/>
      <c r="Y25" s="271"/>
      <c r="Z25" s="271"/>
      <c r="AA25" s="270" t="s">
        <v>1204</v>
      </c>
      <c r="AB25" s="270"/>
      <c r="AC25" s="270"/>
      <c r="AD25" s="270"/>
      <c r="AE25" s="270"/>
      <c r="AF25" s="270"/>
      <c r="AG25" s="270"/>
      <c r="AH25" s="270">
        <v>2008</v>
      </c>
      <c r="AI25" s="271"/>
      <c r="AJ25" s="271"/>
      <c r="AK25" s="271"/>
      <c r="AL25" s="271"/>
      <c r="AM25" s="271"/>
      <c r="AN25" s="271"/>
      <c r="AO25" s="222">
        <v>23584</v>
      </c>
      <c r="AP25" s="279"/>
    </row>
    <row r="26" spans="1:42" s="115" customFormat="1" ht="25.5" customHeight="1">
      <c r="A26" s="148"/>
      <c r="B26" s="311"/>
      <c r="C26" s="270" t="s">
        <v>1209</v>
      </c>
      <c r="D26" s="270" t="s">
        <v>1210</v>
      </c>
      <c r="E26" s="270" t="s">
        <v>1209</v>
      </c>
      <c r="F26" s="270" t="s">
        <v>1211</v>
      </c>
      <c r="G26" s="222">
        <v>3429</v>
      </c>
      <c r="H26" s="222">
        <v>977</v>
      </c>
      <c r="I26" s="222">
        <v>5157</v>
      </c>
      <c r="J26" s="271" t="s">
        <v>1173</v>
      </c>
      <c r="K26" s="273" t="s">
        <v>1174</v>
      </c>
      <c r="L26" s="271"/>
      <c r="M26" s="271"/>
      <c r="N26" s="222">
        <v>1844</v>
      </c>
      <c r="O26" s="222">
        <v>769</v>
      </c>
      <c r="P26" s="271" t="s">
        <v>1212</v>
      </c>
      <c r="Q26" s="270" t="s">
        <v>1213</v>
      </c>
      <c r="R26" s="222">
        <v>894</v>
      </c>
      <c r="S26" s="222" t="s">
        <v>1214</v>
      </c>
      <c r="T26" s="222">
        <v>181</v>
      </c>
      <c r="U26" s="271"/>
      <c r="V26" s="271" t="s">
        <v>1215</v>
      </c>
      <c r="W26" s="271"/>
      <c r="X26" s="271"/>
      <c r="Y26" s="271"/>
      <c r="Z26" s="271"/>
      <c r="AA26" s="270" t="s">
        <v>1216</v>
      </c>
      <c r="AB26" s="270"/>
      <c r="AC26" s="270"/>
      <c r="AD26" s="270"/>
      <c r="AE26" s="270"/>
      <c r="AF26" s="270"/>
      <c r="AG26" s="270"/>
      <c r="AH26" s="270">
        <v>1992</v>
      </c>
      <c r="AI26" s="271">
        <v>5400</v>
      </c>
      <c r="AJ26" s="271"/>
      <c r="AK26" s="271"/>
      <c r="AL26" s="271"/>
      <c r="AM26" s="271"/>
      <c r="AN26" s="271"/>
      <c r="AO26" s="222">
        <v>3546</v>
      </c>
      <c r="AP26" s="222"/>
    </row>
    <row r="27" spans="1:42" s="115" customFormat="1" ht="25.5" customHeight="1">
      <c r="A27" s="148"/>
      <c r="B27" s="311"/>
      <c r="C27" s="270" t="s">
        <v>1209</v>
      </c>
      <c r="D27" s="270" t="s">
        <v>1217</v>
      </c>
      <c r="E27" s="270" t="s">
        <v>1218</v>
      </c>
      <c r="F27" s="270" t="s">
        <v>1211</v>
      </c>
      <c r="G27" s="222">
        <v>4133</v>
      </c>
      <c r="H27" s="222">
        <v>1179</v>
      </c>
      <c r="I27" s="222">
        <v>3394</v>
      </c>
      <c r="J27" s="271" t="s">
        <v>1173</v>
      </c>
      <c r="K27" s="273" t="s">
        <v>1174</v>
      </c>
      <c r="L27" s="271"/>
      <c r="M27" s="271"/>
      <c r="N27" s="222" t="s">
        <v>1219</v>
      </c>
      <c r="O27" s="222" t="s">
        <v>1219</v>
      </c>
      <c r="P27" s="222" t="s">
        <v>1219</v>
      </c>
      <c r="Q27" s="270" t="s">
        <v>1219</v>
      </c>
      <c r="R27" s="222"/>
      <c r="S27" s="222"/>
      <c r="T27" s="222">
        <v>274</v>
      </c>
      <c r="U27" s="271"/>
      <c r="V27" s="271" t="s">
        <v>1215</v>
      </c>
      <c r="W27" s="271"/>
      <c r="X27" s="271"/>
      <c r="Y27" s="271"/>
      <c r="Z27" s="271"/>
      <c r="AA27" s="270" t="s">
        <v>1220</v>
      </c>
      <c r="AB27" s="270"/>
      <c r="AC27" s="270"/>
      <c r="AD27" s="270"/>
      <c r="AE27" s="270"/>
      <c r="AF27" s="270"/>
      <c r="AG27" s="270"/>
      <c r="AH27" s="270">
        <v>2005</v>
      </c>
      <c r="AI27" s="271">
        <v>5400</v>
      </c>
      <c r="AJ27" s="271"/>
      <c r="AK27" s="271"/>
      <c r="AL27" s="271"/>
      <c r="AM27" s="271"/>
      <c r="AN27" s="271"/>
      <c r="AO27" s="222">
        <v>4850</v>
      </c>
      <c r="AP27" s="222"/>
    </row>
    <row r="28" spans="1:42" s="115" customFormat="1" ht="25.5" customHeight="1">
      <c r="A28" s="148"/>
      <c r="B28" s="311"/>
      <c r="C28" s="270" t="s">
        <v>1209</v>
      </c>
      <c r="D28" s="270" t="s">
        <v>1221</v>
      </c>
      <c r="E28" s="270" t="s">
        <v>1188</v>
      </c>
      <c r="F28" s="270" t="s">
        <v>1222</v>
      </c>
      <c r="G28" s="222">
        <v>2899</v>
      </c>
      <c r="H28" s="222"/>
      <c r="I28" s="222">
        <v>4887</v>
      </c>
      <c r="J28" s="271"/>
      <c r="K28" s="273"/>
      <c r="L28" s="271"/>
      <c r="M28" s="271"/>
      <c r="N28" s="222"/>
      <c r="O28" s="222">
        <v>218</v>
      </c>
      <c r="P28" s="271"/>
      <c r="Q28" s="270" t="s">
        <v>1223</v>
      </c>
      <c r="R28" s="222">
        <v>630</v>
      </c>
      <c r="S28" s="271" t="s">
        <v>1190</v>
      </c>
      <c r="T28" s="222">
        <v>214</v>
      </c>
      <c r="U28" s="271"/>
      <c r="V28" s="271"/>
      <c r="W28" s="271"/>
      <c r="X28" s="271"/>
      <c r="Y28" s="271"/>
      <c r="Z28" s="271"/>
      <c r="AA28" s="270" t="s">
        <v>1224</v>
      </c>
      <c r="AB28" s="270"/>
      <c r="AC28" s="270"/>
      <c r="AD28" s="270"/>
      <c r="AE28" s="270"/>
      <c r="AF28" s="270"/>
      <c r="AG28" s="270"/>
      <c r="AH28" s="270">
        <v>2002</v>
      </c>
      <c r="AI28" s="271"/>
      <c r="AJ28" s="271"/>
      <c r="AK28" s="271"/>
      <c r="AL28" s="271"/>
      <c r="AM28" s="271"/>
      <c r="AN28" s="271"/>
      <c r="AO28" s="222">
        <v>11570</v>
      </c>
      <c r="AP28" s="222"/>
    </row>
    <row r="29" spans="1:42" s="115" customFormat="1" ht="25.5" customHeight="1">
      <c r="A29" s="148"/>
      <c r="B29" s="311"/>
      <c r="C29" s="297" t="s">
        <v>1209</v>
      </c>
      <c r="D29" s="297" t="s">
        <v>1225</v>
      </c>
      <c r="E29" s="297" t="s">
        <v>1209</v>
      </c>
      <c r="F29" s="297" t="s">
        <v>1226</v>
      </c>
      <c r="G29" s="205">
        <v>1849</v>
      </c>
      <c r="H29" s="205">
        <v>1105</v>
      </c>
      <c r="I29" s="205">
        <v>7464</v>
      </c>
      <c r="J29" s="277"/>
      <c r="K29" s="379"/>
      <c r="L29" s="277"/>
      <c r="M29" s="277"/>
      <c r="N29" s="380">
        <v>1749</v>
      </c>
      <c r="O29" s="205">
        <v>340</v>
      </c>
      <c r="P29" s="277"/>
      <c r="Q29" s="297" t="s">
        <v>1227</v>
      </c>
      <c r="R29" s="205">
        <v>1184</v>
      </c>
      <c r="S29" s="277" t="s">
        <v>1228</v>
      </c>
      <c r="T29" s="205">
        <v>225</v>
      </c>
      <c r="U29" s="277"/>
      <c r="V29" s="277"/>
      <c r="W29" s="277"/>
      <c r="X29" s="277"/>
      <c r="Y29" s="277"/>
      <c r="Z29" s="277"/>
      <c r="AA29" s="297" t="s">
        <v>1229</v>
      </c>
      <c r="AB29" s="297"/>
      <c r="AC29" s="297"/>
      <c r="AD29" s="297"/>
      <c r="AE29" s="297"/>
      <c r="AF29" s="297"/>
      <c r="AG29" s="297"/>
      <c r="AH29" s="297">
        <v>2000</v>
      </c>
      <c r="AI29" s="277"/>
      <c r="AJ29" s="277"/>
      <c r="AK29" s="277"/>
      <c r="AL29" s="277"/>
      <c r="AM29" s="277"/>
      <c r="AN29" s="277"/>
      <c r="AO29" s="205"/>
      <c r="AP29" s="205"/>
    </row>
    <row r="30" spans="1:42" s="115" customFormat="1" ht="25.5" customHeight="1">
      <c r="A30" s="148"/>
      <c r="B30" s="335"/>
      <c r="C30" s="381" t="s">
        <v>1230</v>
      </c>
      <c r="D30" s="381" t="s">
        <v>1231</v>
      </c>
      <c r="E30" s="381" t="s">
        <v>1230</v>
      </c>
      <c r="F30" s="381" t="s">
        <v>1232</v>
      </c>
      <c r="G30" s="382">
        <v>3248</v>
      </c>
      <c r="H30" s="382">
        <v>1500</v>
      </c>
      <c r="I30" s="382">
        <v>6302</v>
      </c>
      <c r="J30" s="383"/>
      <c r="K30" s="384"/>
      <c r="L30" s="383"/>
      <c r="M30" s="383"/>
      <c r="N30" s="382">
        <f>SUM(O30,R30,T30)</f>
        <v>3260</v>
      </c>
      <c r="O30" s="382">
        <v>1601</v>
      </c>
      <c r="P30" s="383" t="s">
        <v>1233</v>
      </c>
      <c r="Q30" s="381" t="s">
        <v>1182</v>
      </c>
      <c r="R30" s="382">
        <v>1082</v>
      </c>
      <c r="S30" s="382" t="s">
        <v>1234</v>
      </c>
      <c r="T30" s="382">
        <v>577</v>
      </c>
      <c r="U30" s="383" t="s">
        <v>1235</v>
      </c>
      <c r="V30" s="383" t="s">
        <v>1236</v>
      </c>
      <c r="W30" s="383"/>
      <c r="X30" s="383"/>
      <c r="Y30" s="383"/>
      <c r="Z30" s="383"/>
      <c r="AA30" s="381" t="s">
        <v>1237</v>
      </c>
      <c r="AB30" s="381"/>
      <c r="AC30" s="381"/>
      <c r="AD30" s="381"/>
      <c r="AE30" s="381"/>
      <c r="AF30" s="381"/>
      <c r="AG30" s="381"/>
      <c r="AH30" s="381">
        <v>1999</v>
      </c>
      <c r="AI30" s="383"/>
      <c r="AJ30" s="383" t="s">
        <v>1238</v>
      </c>
      <c r="AK30" s="383" t="s">
        <v>1239</v>
      </c>
      <c r="AL30" s="383"/>
      <c r="AM30" s="383"/>
      <c r="AN30" s="383"/>
      <c r="AO30" s="382">
        <v>13510</v>
      </c>
      <c r="AP30" s="382"/>
    </row>
    <row r="31" spans="1:42" s="115" customFormat="1" ht="25.5" customHeight="1">
      <c r="A31" s="148"/>
      <c r="B31" s="335"/>
      <c r="C31" s="381" t="s">
        <v>1230</v>
      </c>
      <c r="D31" s="381" t="s">
        <v>1240</v>
      </c>
      <c r="E31" s="381" t="s">
        <v>1230</v>
      </c>
      <c r="F31" s="381" t="s">
        <v>1232</v>
      </c>
      <c r="G31" s="382">
        <v>1731</v>
      </c>
      <c r="H31" s="382">
        <v>1731</v>
      </c>
      <c r="I31" s="382">
        <v>1731</v>
      </c>
      <c r="J31" s="383"/>
      <c r="K31" s="384"/>
      <c r="L31" s="383"/>
      <c r="M31" s="383"/>
      <c r="N31" s="382"/>
      <c r="O31" s="382"/>
      <c r="P31" s="383"/>
      <c r="Q31" s="381" t="s">
        <v>1241</v>
      </c>
      <c r="R31" s="382"/>
      <c r="S31" s="382"/>
      <c r="T31" s="382"/>
      <c r="U31" s="383"/>
      <c r="V31" s="383"/>
      <c r="W31" s="383"/>
      <c r="X31" s="383"/>
      <c r="Y31" s="383"/>
      <c r="Z31" s="383"/>
      <c r="AA31" s="381"/>
      <c r="AB31" s="381"/>
      <c r="AC31" s="381"/>
      <c r="AD31" s="381"/>
      <c r="AE31" s="381"/>
      <c r="AF31" s="381"/>
      <c r="AG31" s="381"/>
      <c r="AH31" s="381">
        <v>2010</v>
      </c>
      <c r="AI31" s="383"/>
      <c r="AJ31" s="383"/>
      <c r="AK31" s="383"/>
      <c r="AL31" s="383"/>
      <c r="AM31" s="383"/>
      <c r="AN31" s="383"/>
      <c r="AO31" s="382">
        <v>1000</v>
      </c>
      <c r="AP31" s="382"/>
    </row>
    <row r="32" spans="1:42" s="115" customFormat="1" ht="25.5" customHeight="1">
      <c r="A32" s="148"/>
      <c r="B32" s="311"/>
      <c r="C32" s="299" t="s">
        <v>1230</v>
      </c>
      <c r="D32" s="299" t="s">
        <v>1242</v>
      </c>
      <c r="E32" s="299" t="s">
        <v>1230</v>
      </c>
      <c r="F32" s="299" t="s">
        <v>1232</v>
      </c>
      <c r="G32" s="220">
        <v>6998</v>
      </c>
      <c r="H32" s="220">
        <v>1517</v>
      </c>
      <c r="I32" s="220">
        <v>5075</v>
      </c>
      <c r="J32" s="288"/>
      <c r="K32" s="385"/>
      <c r="L32" s="288"/>
      <c r="M32" s="288"/>
      <c r="N32" s="220">
        <f>SUM(O32,R32,T32)</f>
        <v>2019</v>
      </c>
      <c r="O32" s="220">
        <v>950</v>
      </c>
      <c r="P32" s="288" t="s">
        <v>1243</v>
      </c>
      <c r="Q32" s="299" t="s">
        <v>1182</v>
      </c>
      <c r="R32" s="220">
        <v>709</v>
      </c>
      <c r="S32" s="220" t="s">
        <v>1244</v>
      </c>
      <c r="T32" s="220">
        <v>360</v>
      </c>
      <c r="U32" s="288"/>
      <c r="V32" s="288"/>
      <c r="W32" s="288"/>
      <c r="X32" s="288"/>
      <c r="Y32" s="288"/>
      <c r="Z32" s="288"/>
      <c r="AA32" s="299" t="s">
        <v>1245</v>
      </c>
      <c r="AB32" s="299"/>
      <c r="AC32" s="299"/>
      <c r="AD32" s="299"/>
      <c r="AE32" s="299"/>
      <c r="AF32" s="299"/>
      <c r="AG32" s="299"/>
      <c r="AH32" s="299">
        <v>2006</v>
      </c>
      <c r="AI32" s="288"/>
      <c r="AJ32" s="288"/>
      <c r="AK32" s="288"/>
      <c r="AL32" s="288"/>
      <c r="AM32" s="288"/>
      <c r="AN32" s="288"/>
      <c r="AO32" s="220">
        <v>15548</v>
      </c>
      <c r="AP32" s="220"/>
    </row>
    <row r="33" spans="1:42" s="115" customFormat="1" ht="25.5" customHeight="1">
      <c r="A33" s="148"/>
      <c r="B33" s="311"/>
      <c r="C33" s="270" t="s">
        <v>1230</v>
      </c>
      <c r="D33" s="270" t="s">
        <v>1246</v>
      </c>
      <c r="E33" s="270" t="s">
        <v>1188</v>
      </c>
      <c r="F33" s="270" t="s">
        <v>1247</v>
      </c>
      <c r="G33" s="222">
        <v>7710</v>
      </c>
      <c r="H33" s="222">
        <v>1313</v>
      </c>
      <c r="I33" s="222">
        <v>5084</v>
      </c>
      <c r="J33" s="271"/>
      <c r="K33" s="273"/>
      <c r="L33" s="271"/>
      <c r="M33" s="271"/>
      <c r="N33" s="222"/>
      <c r="O33" s="222">
        <v>486</v>
      </c>
      <c r="P33" s="271"/>
      <c r="Q33" s="270" t="s">
        <v>1223</v>
      </c>
      <c r="R33" s="222">
        <v>593</v>
      </c>
      <c r="S33" s="271" t="s">
        <v>1190</v>
      </c>
      <c r="T33" s="222">
        <v>194</v>
      </c>
      <c r="U33" s="271"/>
      <c r="V33" s="271"/>
      <c r="W33" s="271"/>
      <c r="X33" s="271"/>
      <c r="Y33" s="271"/>
      <c r="Z33" s="271"/>
      <c r="AA33" s="270" t="s">
        <v>1248</v>
      </c>
      <c r="AB33" s="270"/>
      <c r="AC33" s="270"/>
      <c r="AD33" s="270"/>
      <c r="AE33" s="270"/>
      <c r="AF33" s="270"/>
      <c r="AG33" s="270"/>
      <c r="AH33" s="270">
        <v>2006</v>
      </c>
      <c r="AI33" s="271"/>
      <c r="AJ33" s="271"/>
      <c r="AK33" s="271"/>
      <c r="AL33" s="271"/>
      <c r="AM33" s="271"/>
      <c r="AN33" s="271"/>
      <c r="AO33" s="222">
        <v>13301</v>
      </c>
      <c r="AP33" s="222"/>
    </row>
    <row r="34" spans="1:42" s="115" customFormat="1" ht="25.5" customHeight="1">
      <c r="A34" s="148"/>
      <c r="B34" s="311"/>
      <c r="C34" s="270" t="s">
        <v>1249</v>
      </c>
      <c r="D34" s="270" t="s">
        <v>1250</v>
      </c>
      <c r="E34" s="270" t="s">
        <v>1249</v>
      </c>
      <c r="F34" s="270" t="s">
        <v>1251</v>
      </c>
      <c r="G34" s="279">
        <v>2973</v>
      </c>
      <c r="H34" s="279">
        <v>1674</v>
      </c>
      <c r="I34" s="279">
        <v>8618</v>
      </c>
      <c r="J34" s="271"/>
      <c r="K34" s="273"/>
      <c r="L34" s="271"/>
      <c r="M34" s="271"/>
      <c r="N34" s="279">
        <f>SUM(O34,R34,T34)</f>
        <v>1680</v>
      </c>
      <c r="O34" s="279">
        <v>258</v>
      </c>
      <c r="P34" s="271" t="s">
        <v>1252</v>
      </c>
      <c r="Q34" s="270" t="s">
        <v>1253</v>
      </c>
      <c r="R34" s="279">
        <v>1085</v>
      </c>
      <c r="S34" s="279" t="s">
        <v>1254</v>
      </c>
      <c r="T34" s="279">
        <v>337</v>
      </c>
      <c r="U34" s="271" t="s">
        <v>1255</v>
      </c>
      <c r="V34" s="271" t="s">
        <v>1256</v>
      </c>
      <c r="W34" s="271"/>
      <c r="X34" s="271"/>
      <c r="Y34" s="271"/>
      <c r="Z34" s="271"/>
      <c r="AA34" s="270" t="s">
        <v>1257</v>
      </c>
      <c r="AB34" s="270"/>
      <c r="AC34" s="270"/>
      <c r="AD34" s="270"/>
      <c r="AE34" s="270"/>
      <c r="AF34" s="270"/>
      <c r="AG34" s="270"/>
      <c r="AH34" s="270">
        <v>2001</v>
      </c>
      <c r="AI34" s="271"/>
      <c r="AJ34" s="271">
        <v>1110</v>
      </c>
      <c r="AK34" s="271">
        <v>3000</v>
      </c>
      <c r="AL34" s="271"/>
      <c r="AM34" s="271"/>
      <c r="AN34" s="271"/>
      <c r="AO34" s="222">
        <v>7504</v>
      </c>
      <c r="AP34" s="279"/>
    </row>
    <row r="35" spans="1:42" s="115" customFormat="1" ht="25.5" customHeight="1">
      <c r="A35" s="148"/>
      <c r="B35" s="311"/>
      <c r="C35" s="270" t="s">
        <v>1249</v>
      </c>
      <c r="D35" s="270" t="s">
        <v>1258</v>
      </c>
      <c r="E35" s="270" t="s">
        <v>1249</v>
      </c>
      <c r="F35" s="270" t="s">
        <v>1251</v>
      </c>
      <c r="G35" s="279">
        <v>3985</v>
      </c>
      <c r="H35" s="279">
        <v>1505</v>
      </c>
      <c r="I35" s="279">
        <v>2041</v>
      </c>
      <c r="J35" s="271" t="s">
        <v>1173</v>
      </c>
      <c r="K35" s="273" t="s">
        <v>1259</v>
      </c>
      <c r="L35" s="271" t="s">
        <v>1174</v>
      </c>
      <c r="M35" s="271" t="s">
        <v>1260</v>
      </c>
      <c r="N35" s="279">
        <f>SUM(O35,R35,T35)</f>
        <v>1224</v>
      </c>
      <c r="O35" s="279">
        <v>1054</v>
      </c>
      <c r="P35" s="271" t="s">
        <v>1261</v>
      </c>
      <c r="Q35" s="270" t="s">
        <v>1182</v>
      </c>
      <c r="R35" s="279"/>
      <c r="S35" s="279"/>
      <c r="T35" s="279">
        <v>170</v>
      </c>
      <c r="U35" s="271" t="s">
        <v>1262</v>
      </c>
      <c r="V35" s="271" t="s">
        <v>1263</v>
      </c>
      <c r="W35" s="271"/>
      <c r="X35" s="271"/>
      <c r="Y35" s="271"/>
      <c r="Z35" s="271"/>
      <c r="AA35" s="270" t="s">
        <v>1264</v>
      </c>
      <c r="AB35" s="270"/>
      <c r="AC35" s="270"/>
      <c r="AD35" s="270"/>
      <c r="AE35" s="270"/>
      <c r="AF35" s="270"/>
      <c r="AG35" s="270"/>
      <c r="AH35" s="270">
        <v>1993</v>
      </c>
      <c r="AI35" s="271"/>
      <c r="AJ35" s="271"/>
      <c r="AK35" s="271"/>
      <c r="AL35" s="271"/>
      <c r="AM35" s="271"/>
      <c r="AN35" s="271"/>
      <c r="AO35" s="222">
        <v>1381</v>
      </c>
      <c r="AP35" s="279"/>
    </row>
    <row r="36" spans="1:42" s="115" customFormat="1" ht="25.5" customHeight="1">
      <c r="A36" s="148"/>
      <c r="B36" s="311"/>
      <c r="C36" s="270" t="s">
        <v>1249</v>
      </c>
      <c r="D36" s="270" t="s">
        <v>1265</v>
      </c>
      <c r="E36" s="270" t="s">
        <v>1249</v>
      </c>
      <c r="F36" s="270" t="s">
        <v>1251</v>
      </c>
      <c r="G36" s="279">
        <v>5306</v>
      </c>
      <c r="H36" s="279">
        <v>1524</v>
      </c>
      <c r="I36" s="279">
        <v>5846</v>
      </c>
      <c r="J36" s="271"/>
      <c r="K36" s="273"/>
      <c r="L36" s="271"/>
      <c r="M36" s="271"/>
      <c r="N36" s="279" t="s">
        <v>1219</v>
      </c>
      <c r="O36" s="279" t="s">
        <v>1219</v>
      </c>
      <c r="P36" s="279" t="s">
        <v>1219</v>
      </c>
      <c r="Q36" s="270" t="s">
        <v>1219</v>
      </c>
      <c r="R36" s="279">
        <v>737</v>
      </c>
      <c r="S36" s="279" t="s">
        <v>1266</v>
      </c>
      <c r="T36" s="279">
        <v>281</v>
      </c>
      <c r="U36" s="271" t="s">
        <v>1267</v>
      </c>
      <c r="V36" s="271"/>
      <c r="W36" s="271"/>
      <c r="X36" s="271"/>
      <c r="Y36" s="271"/>
      <c r="Z36" s="271"/>
      <c r="AA36" s="270" t="s">
        <v>1268</v>
      </c>
      <c r="AB36" s="270"/>
      <c r="AC36" s="270"/>
      <c r="AD36" s="270"/>
      <c r="AE36" s="270"/>
      <c r="AF36" s="270"/>
      <c r="AG36" s="270"/>
      <c r="AH36" s="270">
        <v>2000</v>
      </c>
      <c r="AI36" s="271" t="s">
        <v>1269</v>
      </c>
      <c r="AJ36" s="271"/>
      <c r="AK36" s="271"/>
      <c r="AL36" s="271"/>
      <c r="AM36" s="271"/>
      <c r="AN36" s="271"/>
      <c r="AO36" s="222">
        <v>5227</v>
      </c>
      <c r="AP36" s="279"/>
    </row>
    <row r="37" spans="1:42" s="115" customFormat="1" ht="25.5" customHeight="1">
      <c r="A37" s="148"/>
      <c r="B37" s="311"/>
      <c r="C37" s="270" t="s">
        <v>1249</v>
      </c>
      <c r="D37" s="270" t="s">
        <v>1270</v>
      </c>
      <c r="E37" s="270" t="s">
        <v>1188</v>
      </c>
      <c r="F37" s="270" t="s">
        <v>1271</v>
      </c>
      <c r="G37" s="222">
        <v>2679</v>
      </c>
      <c r="H37" s="222">
        <v>919</v>
      </c>
      <c r="I37" s="222">
        <v>5087</v>
      </c>
      <c r="J37" s="271"/>
      <c r="K37" s="273"/>
      <c r="L37" s="271"/>
      <c r="M37" s="271"/>
      <c r="N37" s="222"/>
      <c r="O37" s="222"/>
      <c r="P37" s="271"/>
      <c r="Q37" s="270"/>
      <c r="R37" s="222">
        <v>686</v>
      </c>
      <c r="S37" s="271" t="s">
        <v>1272</v>
      </c>
      <c r="T37" s="222">
        <v>174</v>
      </c>
      <c r="U37" s="271"/>
      <c r="V37" s="271"/>
      <c r="W37" s="271"/>
      <c r="X37" s="271"/>
      <c r="Y37" s="271"/>
      <c r="Z37" s="271"/>
      <c r="AA37" s="270" t="s">
        <v>1273</v>
      </c>
      <c r="AB37" s="270"/>
      <c r="AC37" s="270"/>
      <c r="AD37" s="270"/>
      <c r="AE37" s="270"/>
      <c r="AF37" s="270"/>
      <c r="AG37" s="270"/>
      <c r="AH37" s="270">
        <v>2002</v>
      </c>
      <c r="AI37" s="271"/>
      <c r="AJ37" s="271"/>
      <c r="AK37" s="271"/>
      <c r="AL37" s="271"/>
      <c r="AM37" s="271"/>
      <c r="AN37" s="271"/>
      <c r="AO37" s="222">
        <v>12204</v>
      </c>
      <c r="AP37" s="222"/>
    </row>
    <row r="38" spans="1:42" s="115" customFormat="1" ht="25.5" customHeight="1">
      <c r="A38" s="148"/>
      <c r="B38" s="311"/>
      <c r="C38" s="270" t="s">
        <v>518</v>
      </c>
      <c r="D38" s="270" t="s">
        <v>519</v>
      </c>
      <c r="E38" s="270" t="s">
        <v>518</v>
      </c>
      <c r="F38" s="270" t="s">
        <v>520</v>
      </c>
      <c r="G38" s="279">
        <v>690</v>
      </c>
      <c r="H38" s="279">
        <v>36713</v>
      </c>
      <c r="I38" s="386">
        <v>985</v>
      </c>
      <c r="J38" s="387"/>
      <c r="K38" s="388"/>
      <c r="L38" s="387"/>
      <c r="M38" s="387"/>
      <c r="N38" s="279">
        <v>643</v>
      </c>
      <c r="O38" s="369" t="s">
        <v>512</v>
      </c>
      <c r="P38" s="369" t="s">
        <v>512</v>
      </c>
      <c r="Q38" s="369" t="s">
        <v>512</v>
      </c>
      <c r="R38" s="369" t="s">
        <v>512</v>
      </c>
      <c r="S38" s="369" t="s">
        <v>512</v>
      </c>
      <c r="T38" s="279">
        <v>643</v>
      </c>
      <c r="U38" s="389"/>
      <c r="V38" s="389"/>
      <c r="W38" s="389"/>
      <c r="X38" s="389"/>
      <c r="Y38" s="389"/>
      <c r="Z38" s="389"/>
      <c r="AA38" s="270" t="s">
        <v>521</v>
      </c>
      <c r="AB38" s="270"/>
      <c r="AC38" s="270"/>
      <c r="AD38" s="270"/>
      <c r="AE38" s="270"/>
      <c r="AF38" s="270"/>
      <c r="AG38" s="270"/>
      <c r="AH38" s="270">
        <v>2009</v>
      </c>
      <c r="AI38" s="389"/>
      <c r="AJ38" s="389"/>
      <c r="AK38" s="389"/>
      <c r="AL38" s="389"/>
      <c r="AM38" s="389"/>
      <c r="AN38" s="389"/>
      <c r="AO38" s="222">
        <v>1389</v>
      </c>
      <c r="AP38" s="279"/>
    </row>
    <row r="39" spans="1:42" s="115" customFormat="1" ht="25.5" customHeight="1">
      <c r="A39" s="148"/>
      <c r="B39" s="311"/>
      <c r="C39" s="276" t="s">
        <v>1274</v>
      </c>
      <c r="D39" s="276" t="s">
        <v>1275</v>
      </c>
      <c r="E39" s="276" t="s">
        <v>1274</v>
      </c>
      <c r="F39" s="276" t="s">
        <v>1276</v>
      </c>
      <c r="G39" s="280">
        <v>4539</v>
      </c>
      <c r="H39" s="280">
        <v>3465.36</v>
      </c>
      <c r="I39" s="280">
        <v>6828</v>
      </c>
      <c r="J39" s="274"/>
      <c r="K39" s="274"/>
      <c r="L39" s="274"/>
      <c r="M39" s="274"/>
      <c r="N39" s="280">
        <f>SUM(O39,R39,T39)</f>
        <v>2605.9</v>
      </c>
      <c r="O39" s="280">
        <v>1458.4</v>
      </c>
      <c r="P39" s="280" t="s">
        <v>1277</v>
      </c>
      <c r="Q39" s="276" t="s">
        <v>1278</v>
      </c>
      <c r="R39" s="280">
        <v>832.5</v>
      </c>
      <c r="S39" s="280" t="s">
        <v>1279</v>
      </c>
      <c r="T39" s="280">
        <v>315</v>
      </c>
      <c r="U39" s="274"/>
      <c r="V39" s="274"/>
      <c r="W39" s="274"/>
      <c r="X39" s="274"/>
      <c r="Y39" s="274"/>
      <c r="Z39" s="274"/>
      <c r="AA39" s="276" t="s">
        <v>1280</v>
      </c>
      <c r="AB39" s="276"/>
      <c r="AC39" s="276"/>
      <c r="AD39" s="276"/>
      <c r="AE39" s="276"/>
      <c r="AF39" s="276"/>
      <c r="AG39" s="276"/>
      <c r="AH39" s="276">
        <v>2005</v>
      </c>
      <c r="AI39" s="274"/>
      <c r="AJ39" s="274"/>
      <c r="AK39" s="274"/>
      <c r="AL39" s="274"/>
      <c r="AM39" s="274"/>
      <c r="AN39" s="274"/>
      <c r="AO39" s="275">
        <v>14317</v>
      </c>
      <c r="AP39" s="280"/>
    </row>
    <row r="40" spans="1:42" s="115" customFormat="1" ht="25.5" customHeight="1">
      <c r="A40" s="148"/>
      <c r="B40" s="311"/>
      <c r="C40" s="276" t="s">
        <v>1274</v>
      </c>
      <c r="D40" s="276" t="s">
        <v>1281</v>
      </c>
      <c r="E40" s="276" t="s">
        <v>1188</v>
      </c>
      <c r="F40" s="276" t="s">
        <v>1282</v>
      </c>
      <c r="G40" s="280">
        <v>6801</v>
      </c>
      <c r="H40" s="280">
        <v>1778</v>
      </c>
      <c r="I40" s="280">
        <v>5542</v>
      </c>
      <c r="J40" s="274"/>
      <c r="K40" s="274"/>
      <c r="L40" s="274"/>
      <c r="M40" s="274"/>
      <c r="N40" s="280">
        <f>SUM(O40,R40,T40)</f>
        <v>1568</v>
      </c>
      <c r="O40" s="280">
        <v>717</v>
      </c>
      <c r="P40" s="280" t="s">
        <v>1283</v>
      </c>
      <c r="Q40" s="276" t="s">
        <v>1284</v>
      </c>
      <c r="R40" s="280">
        <v>605</v>
      </c>
      <c r="S40" s="280" t="s">
        <v>1285</v>
      </c>
      <c r="T40" s="280">
        <v>246</v>
      </c>
      <c r="U40" s="274"/>
      <c r="V40" s="274"/>
      <c r="W40" s="274"/>
      <c r="X40" s="274"/>
      <c r="Y40" s="274"/>
      <c r="Z40" s="274"/>
      <c r="AA40" s="276" t="s">
        <v>1286</v>
      </c>
      <c r="AB40" s="276"/>
      <c r="AC40" s="276"/>
      <c r="AD40" s="276"/>
      <c r="AE40" s="276"/>
      <c r="AF40" s="276"/>
      <c r="AG40" s="276"/>
      <c r="AH40" s="276">
        <v>2001</v>
      </c>
      <c r="AI40" s="274"/>
      <c r="AJ40" s="274"/>
      <c r="AK40" s="274"/>
      <c r="AL40" s="274"/>
      <c r="AM40" s="274"/>
      <c r="AN40" s="274"/>
      <c r="AO40" s="275">
        <v>13188</v>
      </c>
      <c r="AP40" s="280"/>
    </row>
    <row r="41" spans="1:42" s="115" customFormat="1" ht="25.5" customHeight="1">
      <c r="A41" s="148"/>
      <c r="B41" s="311"/>
      <c r="C41" s="276" t="s">
        <v>1274</v>
      </c>
      <c r="D41" s="276" t="s">
        <v>1287</v>
      </c>
      <c r="E41" s="276" t="s">
        <v>1274</v>
      </c>
      <c r="F41" s="276" t="s">
        <v>1276</v>
      </c>
      <c r="G41" s="280">
        <v>11106</v>
      </c>
      <c r="H41" s="280">
        <v>5825.32</v>
      </c>
      <c r="I41" s="280">
        <v>11266.65</v>
      </c>
      <c r="J41" s="274"/>
      <c r="K41" s="274"/>
      <c r="L41" s="274"/>
      <c r="M41" s="274"/>
      <c r="N41" s="279">
        <f>SUM(O41,R41,T41)</f>
        <v>1272</v>
      </c>
      <c r="O41" s="280">
        <v>126</v>
      </c>
      <c r="P41" s="279" t="s">
        <v>1288</v>
      </c>
      <c r="Q41" s="276" t="s">
        <v>1289</v>
      </c>
      <c r="R41" s="279">
        <v>932</v>
      </c>
      <c r="S41" s="279" t="s">
        <v>1290</v>
      </c>
      <c r="T41" s="280">
        <v>214</v>
      </c>
      <c r="U41" s="274" t="s">
        <v>1291</v>
      </c>
      <c r="V41" s="274"/>
      <c r="W41" s="274"/>
      <c r="X41" s="274"/>
      <c r="Y41" s="274"/>
      <c r="Z41" s="274"/>
      <c r="AA41" s="276" t="s">
        <v>1292</v>
      </c>
      <c r="AB41" s="276"/>
      <c r="AC41" s="276"/>
      <c r="AD41" s="276"/>
      <c r="AE41" s="276"/>
      <c r="AF41" s="276"/>
      <c r="AG41" s="276"/>
      <c r="AH41" s="270">
        <v>2001</v>
      </c>
      <c r="AI41" s="271"/>
      <c r="AJ41" s="271"/>
      <c r="AK41" s="271"/>
      <c r="AL41" s="271"/>
      <c r="AM41" s="271"/>
      <c r="AN41" s="271"/>
      <c r="AO41" s="222">
        <v>37000</v>
      </c>
      <c r="AP41" s="279"/>
    </row>
    <row r="42" spans="1:42" s="115" customFormat="1" ht="25.5" customHeight="1">
      <c r="A42" s="148"/>
      <c r="B42" s="311"/>
      <c r="C42" s="276" t="s">
        <v>1293</v>
      </c>
      <c r="D42" s="276" t="s">
        <v>1294</v>
      </c>
      <c r="E42" s="276" t="s">
        <v>1188</v>
      </c>
      <c r="F42" s="276" t="s">
        <v>1295</v>
      </c>
      <c r="G42" s="280">
        <v>50075</v>
      </c>
      <c r="H42" s="280">
        <v>11049</v>
      </c>
      <c r="I42" s="280">
        <v>21341</v>
      </c>
      <c r="J42" s="274"/>
      <c r="K42" s="274"/>
      <c r="L42" s="274"/>
      <c r="M42" s="274"/>
      <c r="N42" s="279"/>
      <c r="O42" s="280">
        <v>1036</v>
      </c>
      <c r="P42" s="280" t="s">
        <v>1296</v>
      </c>
      <c r="Q42" s="276" t="s">
        <v>1297</v>
      </c>
      <c r="R42" s="279">
        <v>480</v>
      </c>
      <c r="S42" s="280" t="s">
        <v>1298</v>
      </c>
      <c r="T42" s="280">
        <v>139</v>
      </c>
      <c r="U42" s="274"/>
      <c r="V42" s="274"/>
      <c r="W42" s="274"/>
      <c r="X42" s="274"/>
      <c r="Y42" s="274"/>
      <c r="Z42" s="274"/>
      <c r="AA42" s="276" t="s">
        <v>1299</v>
      </c>
      <c r="AB42" s="276"/>
      <c r="AC42" s="276"/>
      <c r="AD42" s="276"/>
      <c r="AE42" s="276"/>
      <c r="AF42" s="276"/>
      <c r="AG42" s="276"/>
      <c r="AH42" s="270">
        <v>2005</v>
      </c>
      <c r="AI42" s="271"/>
      <c r="AJ42" s="271"/>
      <c r="AK42" s="271"/>
      <c r="AL42" s="271"/>
      <c r="AM42" s="271"/>
      <c r="AN42" s="271"/>
      <c r="AO42" s="222">
        <v>28735</v>
      </c>
      <c r="AP42" s="279"/>
    </row>
    <row r="43" spans="1:42" s="115" customFormat="1" ht="25.5" customHeight="1">
      <c r="A43" s="148"/>
      <c r="B43" s="311"/>
      <c r="C43" s="270" t="s">
        <v>1300</v>
      </c>
      <c r="D43" s="270" t="s">
        <v>1301</v>
      </c>
      <c r="E43" s="270" t="s">
        <v>1300</v>
      </c>
      <c r="F43" s="270" t="s">
        <v>1302</v>
      </c>
      <c r="G43" s="222">
        <v>4777</v>
      </c>
      <c r="H43" s="222">
        <v>1637</v>
      </c>
      <c r="I43" s="222">
        <v>5856</v>
      </c>
      <c r="J43" s="271"/>
      <c r="K43" s="273"/>
      <c r="L43" s="271"/>
      <c r="M43" s="271"/>
      <c r="N43" s="222">
        <f>SUM(O43,R43,T43)</f>
        <v>1747</v>
      </c>
      <c r="O43" s="222">
        <v>1075</v>
      </c>
      <c r="P43" s="271" t="s">
        <v>1303</v>
      </c>
      <c r="Q43" s="270" t="s">
        <v>1182</v>
      </c>
      <c r="R43" s="222">
        <v>460</v>
      </c>
      <c r="S43" s="222" t="s">
        <v>1304</v>
      </c>
      <c r="T43" s="222">
        <v>212</v>
      </c>
      <c r="U43" s="271">
        <v>7448</v>
      </c>
      <c r="V43" s="271"/>
      <c r="W43" s="271"/>
      <c r="X43" s="271"/>
      <c r="Y43" s="271"/>
      <c r="Z43" s="271"/>
      <c r="AA43" s="270" t="s">
        <v>1305</v>
      </c>
      <c r="AB43" s="270"/>
      <c r="AC43" s="270"/>
      <c r="AD43" s="270"/>
      <c r="AE43" s="270"/>
      <c r="AF43" s="270"/>
      <c r="AG43" s="270"/>
      <c r="AH43" s="270">
        <v>1998</v>
      </c>
      <c r="AI43" s="271"/>
      <c r="AJ43" s="271"/>
      <c r="AK43" s="271"/>
      <c r="AL43" s="271"/>
      <c r="AM43" s="271"/>
      <c r="AN43" s="271"/>
      <c r="AO43" s="222">
        <v>7448</v>
      </c>
      <c r="AP43" s="222"/>
    </row>
    <row r="44" spans="1:42" s="115" customFormat="1" ht="25.5" customHeight="1">
      <c r="A44" s="148"/>
      <c r="B44" s="311"/>
      <c r="C44" s="270" t="s">
        <v>1300</v>
      </c>
      <c r="D44" s="270" t="s">
        <v>1306</v>
      </c>
      <c r="E44" s="270" t="s">
        <v>1188</v>
      </c>
      <c r="F44" s="270" t="s">
        <v>1307</v>
      </c>
      <c r="G44" s="222">
        <v>3330</v>
      </c>
      <c r="H44" s="222">
        <v>1536</v>
      </c>
      <c r="I44" s="222">
        <v>7786</v>
      </c>
      <c r="J44" s="271"/>
      <c r="K44" s="273"/>
      <c r="L44" s="271"/>
      <c r="M44" s="271"/>
      <c r="N44" s="222"/>
      <c r="O44" s="222">
        <v>632</v>
      </c>
      <c r="P44" s="271"/>
      <c r="Q44" s="270" t="s">
        <v>1308</v>
      </c>
      <c r="R44" s="222">
        <v>972</v>
      </c>
      <c r="S44" s="271" t="s">
        <v>1272</v>
      </c>
      <c r="T44" s="222">
        <v>238</v>
      </c>
      <c r="U44" s="271"/>
      <c r="V44" s="271"/>
      <c r="W44" s="271"/>
      <c r="X44" s="271"/>
      <c r="Y44" s="271"/>
      <c r="Z44" s="271"/>
      <c r="AA44" s="270" t="s">
        <v>1273</v>
      </c>
      <c r="AB44" s="270"/>
      <c r="AC44" s="270"/>
      <c r="AD44" s="270"/>
      <c r="AE44" s="270"/>
      <c r="AF44" s="270"/>
      <c r="AG44" s="270"/>
      <c r="AH44" s="270">
        <v>1997</v>
      </c>
      <c r="AI44" s="271"/>
      <c r="AJ44" s="271"/>
      <c r="AK44" s="271"/>
      <c r="AL44" s="271"/>
      <c r="AM44" s="271"/>
      <c r="AN44" s="271"/>
      <c r="AO44" s="222"/>
      <c r="AP44" s="222"/>
    </row>
    <row r="45" spans="1:42" s="115" customFormat="1" ht="25.5" customHeight="1">
      <c r="A45" s="148"/>
      <c r="B45" s="311"/>
      <c r="C45" s="270" t="s">
        <v>1309</v>
      </c>
      <c r="D45" s="270" t="s">
        <v>1310</v>
      </c>
      <c r="E45" s="270" t="s">
        <v>1309</v>
      </c>
      <c r="F45" s="270" t="s">
        <v>1311</v>
      </c>
      <c r="G45" s="279">
        <v>9988</v>
      </c>
      <c r="H45" s="279">
        <v>2488.54</v>
      </c>
      <c r="I45" s="279">
        <v>8847.27</v>
      </c>
      <c r="J45" s="271" t="s">
        <v>1312</v>
      </c>
      <c r="K45" s="273" t="s">
        <v>1259</v>
      </c>
      <c r="L45" s="271"/>
      <c r="M45" s="271"/>
      <c r="N45" s="279">
        <v>2081</v>
      </c>
      <c r="O45" s="279">
        <v>791</v>
      </c>
      <c r="P45" s="279" t="s">
        <v>1313</v>
      </c>
      <c r="Q45" s="270" t="s">
        <v>1314</v>
      </c>
      <c r="R45" s="279">
        <v>1031</v>
      </c>
      <c r="S45" s="279" t="s">
        <v>1315</v>
      </c>
      <c r="T45" s="279">
        <v>259</v>
      </c>
      <c r="U45" s="271">
        <v>9669251250</v>
      </c>
      <c r="V45" s="271">
        <v>7640000000</v>
      </c>
      <c r="W45" s="271"/>
      <c r="X45" s="271"/>
      <c r="Y45" s="271"/>
      <c r="Z45" s="271"/>
      <c r="AA45" s="270" t="s">
        <v>1316</v>
      </c>
      <c r="AB45" s="270"/>
      <c r="AC45" s="270"/>
      <c r="AD45" s="270">
        <v>1</v>
      </c>
      <c r="AE45" s="270"/>
      <c r="AF45" s="270"/>
      <c r="AG45" s="270"/>
      <c r="AH45" s="270">
        <v>2003</v>
      </c>
      <c r="AI45" s="271"/>
      <c r="AJ45" s="271"/>
      <c r="AK45" s="271"/>
      <c r="AL45" s="271"/>
      <c r="AM45" s="271"/>
      <c r="AN45" s="271"/>
      <c r="AO45" s="222">
        <v>17309</v>
      </c>
      <c r="AP45" s="279"/>
    </row>
    <row r="46" spans="1:42" s="115" customFormat="1" ht="25.5" customHeight="1">
      <c r="A46" s="148"/>
      <c r="B46" s="311"/>
      <c r="C46" s="270" t="s">
        <v>1309</v>
      </c>
      <c r="D46" s="270" t="s">
        <v>1317</v>
      </c>
      <c r="E46" s="270" t="s">
        <v>1188</v>
      </c>
      <c r="F46" s="270" t="s">
        <v>1318</v>
      </c>
      <c r="G46" s="222">
        <v>13500</v>
      </c>
      <c r="H46" s="222">
        <v>2154</v>
      </c>
      <c r="I46" s="222">
        <v>4963</v>
      </c>
      <c r="J46" s="271"/>
      <c r="K46" s="273"/>
      <c r="L46" s="271"/>
      <c r="M46" s="271"/>
      <c r="N46" s="222"/>
      <c r="O46" s="222">
        <v>621</v>
      </c>
      <c r="P46" s="271"/>
      <c r="Q46" s="270" t="s">
        <v>1223</v>
      </c>
      <c r="R46" s="222">
        <v>692</v>
      </c>
      <c r="S46" s="271" t="s">
        <v>1272</v>
      </c>
      <c r="T46" s="222">
        <v>221</v>
      </c>
      <c r="U46" s="271"/>
      <c r="V46" s="271"/>
      <c r="W46" s="271"/>
      <c r="X46" s="271"/>
      <c r="Y46" s="271"/>
      <c r="Z46" s="271"/>
      <c r="AA46" s="270" t="s">
        <v>1273</v>
      </c>
      <c r="AB46" s="270"/>
      <c r="AC46" s="270"/>
      <c r="AD46" s="270"/>
      <c r="AE46" s="270"/>
      <c r="AF46" s="270"/>
      <c r="AG46" s="270"/>
      <c r="AH46" s="270">
        <v>2003</v>
      </c>
      <c r="AI46" s="271"/>
      <c r="AJ46" s="271"/>
      <c r="AK46" s="271"/>
      <c r="AL46" s="271"/>
      <c r="AM46" s="271"/>
      <c r="AN46" s="271"/>
      <c r="AO46" s="222">
        <v>16723</v>
      </c>
      <c r="AP46" s="222"/>
    </row>
    <row r="47" spans="1:42" s="115" customFormat="1" ht="25.5" customHeight="1">
      <c r="A47" s="148"/>
      <c r="B47" s="311"/>
      <c r="C47" s="270" t="s">
        <v>1319</v>
      </c>
      <c r="D47" s="270" t="s">
        <v>1320</v>
      </c>
      <c r="E47" s="270" t="s">
        <v>1319</v>
      </c>
      <c r="F47" s="270" t="s">
        <v>1321</v>
      </c>
      <c r="G47" s="279">
        <v>11240</v>
      </c>
      <c r="H47" s="279">
        <v>3689</v>
      </c>
      <c r="I47" s="279">
        <v>5031</v>
      </c>
      <c r="J47" s="271" t="s">
        <v>1173</v>
      </c>
      <c r="K47" s="273" t="s">
        <v>1322</v>
      </c>
      <c r="L47" s="271" t="s">
        <v>1175</v>
      </c>
      <c r="M47" s="271"/>
      <c r="N47" s="279">
        <f>SUM(O47,R47,T47)</f>
        <v>2134</v>
      </c>
      <c r="O47" s="279">
        <v>744</v>
      </c>
      <c r="P47" s="271" t="s">
        <v>1323</v>
      </c>
      <c r="Q47" s="270" t="s">
        <v>1182</v>
      </c>
      <c r="R47" s="279">
        <v>1011</v>
      </c>
      <c r="S47" s="279" t="s">
        <v>1324</v>
      </c>
      <c r="T47" s="279">
        <v>379</v>
      </c>
      <c r="U47" s="271"/>
      <c r="V47" s="271">
        <v>4115</v>
      </c>
      <c r="W47" s="271"/>
      <c r="X47" s="271"/>
      <c r="Y47" s="271"/>
      <c r="Z47" s="271"/>
      <c r="AA47" s="270" t="s">
        <v>1325</v>
      </c>
      <c r="AB47" s="270"/>
      <c r="AC47" s="270"/>
      <c r="AD47" s="270"/>
      <c r="AE47" s="270"/>
      <c r="AF47" s="270"/>
      <c r="AG47" s="270"/>
      <c r="AH47" s="270">
        <v>1993</v>
      </c>
      <c r="AI47" s="271"/>
      <c r="AJ47" s="271"/>
      <c r="AK47" s="271"/>
      <c r="AL47" s="271"/>
      <c r="AM47" s="271"/>
      <c r="AN47" s="271"/>
      <c r="AO47" s="222">
        <v>4115</v>
      </c>
      <c r="AP47" s="279"/>
    </row>
    <row r="48" spans="1:42" s="115" customFormat="1" ht="25.5" customHeight="1">
      <c r="A48" s="148"/>
      <c r="B48" s="311"/>
      <c r="C48" s="270" t="s">
        <v>1319</v>
      </c>
      <c r="D48" s="270" t="s">
        <v>1326</v>
      </c>
      <c r="E48" s="270" t="s">
        <v>1188</v>
      </c>
      <c r="F48" s="270" t="s">
        <v>1327</v>
      </c>
      <c r="G48" s="279">
        <v>6257</v>
      </c>
      <c r="H48" s="279">
        <v>1520</v>
      </c>
      <c r="I48" s="279">
        <v>4937</v>
      </c>
      <c r="J48" s="271"/>
      <c r="K48" s="273"/>
      <c r="L48" s="271"/>
      <c r="M48" s="271"/>
      <c r="N48" s="279">
        <v>1354</v>
      </c>
      <c r="O48" s="279">
        <v>608</v>
      </c>
      <c r="P48" s="271" t="s">
        <v>1328</v>
      </c>
      <c r="Q48" s="270" t="s">
        <v>1329</v>
      </c>
      <c r="R48" s="279">
        <v>616</v>
      </c>
      <c r="S48" s="279" t="s">
        <v>1330</v>
      </c>
      <c r="T48" s="279">
        <v>130</v>
      </c>
      <c r="U48" s="271"/>
      <c r="V48" s="271"/>
      <c r="W48" s="271"/>
      <c r="X48" s="271"/>
      <c r="Y48" s="271"/>
      <c r="Z48" s="271"/>
      <c r="AA48" s="270" t="s">
        <v>1331</v>
      </c>
      <c r="AB48" s="270"/>
      <c r="AC48" s="270"/>
      <c r="AD48" s="270"/>
      <c r="AE48" s="270"/>
      <c r="AF48" s="270"/>
      <c r="AG48" s="270"/>
      <c r="AH48" s="270">
        <v>2005</v>
      </c>
      <c r="AI48" s="271"/>
      <c r="AJ48" s="271"/>
      <c r="AK48" s="271"/>
      <c r="AL48" s="271"/>
      <c r="AM48" s="271"/>
      <c r="AN48" s="271"/>
      <c r="AO48" s="222"/>
      <c r="AP48" s="279"/>
    </row>
    <row r="49" spans="1:42" s="115" customFormat="1" ht="25.5" customHeight="1">
      <c r="A49" s="148"/>
      <c r="B49" s="311"/>
      <c r="C49" s="270" t="s">
        <v>1332</v>
      </c>
      <c r="D49" s="270" t="s">
        <v>1333</v>
      </c>
      <c r="E49" s="270" t="s">
        <v>1332</v>
      </c>
      <c r="F49" s="270" t="s">
        <v>1334</v>
      </c>
      <c r="G49" s="279">
        <v>8466</v>
      </c>
      <c r="H49" s="279">
        <v>4236</v>
      </c>
      <c r="I49" s="279">
        <v>19261.419999999998</v>
      </c>
      <c r="J49" s="271"/>
      <c r="K49" s="273"/>
      <c r="L49" s="271"/>
      <c r="M49" s="271"/>
      <c r="N49" s="279"/>
      <c r="O49" s="279">
        <v>1300</v>
      </c>
      <c r="P49" s="271"/>
      <c r="Q49" s="270" t="s">
        <v>1335</v>
      </c>
      <c r="R49" s="279">
        <v>353</v>
      </c>
      <c r="S49" s="279" t="s">
        <v>1336</v>
      </c>
      <c r="T49" s="279">
        <v>306</v>
      </c>
      <c r="U49" s="271"/>
      <c r="V49" s="271"/>
      <c r="W49" s="271"/>
      <c r="X49" s="271"/>
      <c r="Y49" s="271"/>
      <c r="Z49" s="271"/>
      <c r="AA49" s="270" t="s">
        <v>1337</v>
      </c>
      <c r="AB49" s="270"/>
      <c r="AC49" s="270"/>
      <c r="AD49" s="270"/>
      <c r="AE49" s="270"/>
      <c r="AF49" s="270"/>
      <c r="AG49" s="270"/>
      <c r="AH49" s="270">
        <v>2002</v>
      </c>
      <c r="AI49" s="271"/>
      <c r="AJ49" s="271"/>
      <c r="AK49" s="271"/>
      <c r="AL49" s="271"/>
      <c r="AM49" s="271"/>
      <c r="AN49" s="271"/>
      <c r="AO49" s="222">
        <v>44656</v>
      </c>
      <c r="AP49" s="279"/>
    </row>
    <row r="50" spans="1:42" s="115" customFormat="1" ht="25.5" customHeight="1">
      <c r="A50" s="148"/>
      <c r="B50" s="311"/>
      <c r="C50" s="270" t="s">
        <v>1332</v>
      </c>
      <c r="D50" s="270" t="s">
        <v>1338</v>
      </c>
      <c r="E50" s="271" t="s">
        <v>1332</v>
      </c>
      <c r="F50" s="271" t="s">
        <v>1339</v>
      </c>
      <c r="G50" s="279">
        <v>2286</v>
      </c>
      <c r="H50" s="285" t="s">
        <v>1340</v>
      </c>
      <c r="I50" s="279">
        <v>5209</v>
      </c>
      <c r="J50" s="271"/>
      <c r="K50" s="273"/>
      <c r="L50" s="271"/>
      <c r="M50" s="271"/>
      <c r="N50" s="285" t="s">
        <v>1341</v>
      </c>
      <c r="O50" s="285" t="s">
        <v>1342</v>
      </c>
      <c r="P50" s="285" t="s">
        <v>1343</v>
      </c>
      <c r="Q50" s="270" t="s">
        <v>1344</v>
      </c>
      <c r="R50" s="285" t="s">
        <v>1345</v>
      </c>
      <c r="S50" s="279" t="s">
        <v>1346</v>
      </c>
      <c r="T50" s="390">
        <v>0</v>
      </c>
      <c r="U50" s="271"/>
      <c r="V50" s="271"/>
      <c r="W50" s="271"/>
      <c r="X50" s="271"/>
      <c r="Y50" s="271"/>
      <c r="Z50" s="271"/>
      <c r="AA50" s="270" t="s">
        <v>1347</v>
      </c>
      <c r="AB50" s="270"/>
      <c r="AC50" s="270"/>
      <c r="AD50" s="270"/>
      <c r="AE50" s="270"/>
      <c r="AF50" s="270"/>
      <c r="AG50" s="270"/>
      <c r="AH50" s="270">
        <v>2008</v>
      </c>
      <c r="AI50" s="271"/>
      <c r="AJ50" s="271"/>
      <c r="AK50" s="271"/>
      <c r="AL50" s="271"/>
      <c r="AM50" s="271"/>
      <c r="AN50" s="271"/>
      <c r="AO50" s="222"/>
      <c r="AP50" s="279"/>
    </row>
    <row r="51" spans="1:42" s="115" customFormat="1" ht="25.5" customHeight="1">
      <c r="A51" s="148"/>
      <c r="B51" s="311"/>
      <c r="C51" s="271" t="s">
        <v>1332</v>
      </c>
      <c r="D51" s="271" t="s">
        <v>1348</v>
      </c>
      <c r="E51" s="271" t="s">
        <v>1332</v>
      </c>
      <c r="F51" s="271" t="s">
        <v>1349</v>
      </c>
      <c r="G51" s="222">
        <v>2483</v>
      </c>
      <c r="H51" s="222">
        <v>1544</v>
      </c>
      <c r="I51" s="222">
        <v>1811</v>
      </c>
      <c r="J51" s="222" t="s">
        <v>1175</v>
      </c>
      <c r="K51" s="222"/>
      <c r="L51" s="222"/>
      <c r="M51" s="222"/>
      <c r="N51" s="222">
        <f>SUM(O51,R51,T51)</f>
        <v>794</v>
      </c>
      <c r="O51" s="222">
        <v>794</v>
      </c>
      <c r="P51" s="271" t="s">
        <v>1350</v>
      </c>
      <c r="Q51" s="271" t="s">
        <v>1351</v>
      </c>
      <c r="R51" s="271"/>
      <c r="S51" s="271"/>
      <c r="T51" s="271"/>
      <c r="U51" s="271">
        <v>3000000000</v>
      </c>
      <c r="V51" s="271"/>
      <c r="W51" s="271">
        <v>4800000000</v>
      </c>
      <c r="X51" s="271"/>
      <c r="Y51" s="271"/>
      <c r="Z51" s="271"/>
      <c r="AA51" s="271" t="s">
        <v>1352</v>
      </c>
      <c r="AB51" s="271"/>
      <c r="AC51" s="271"/>
      <c r="AD51" s="271"/>
      <c r="AE51" s="271"/>
      <c r="AF51" s="271" t="s">
        <v>1353</v>
      </c>
      <c r="AG51" s="271"/>
      <c r="AH51" s="285">
        <v>2011</v>
      </c>
      <c r="AI51" s="271"/>
      <c r="AJ51" s="271"/>
      <c r="AK51" s="271"/>
      <c r="AL51" s="271"/>
      <c r="AM51" s="271"/>
      <c r="AN51" s="271"/>
      <c r="AO51" s="289">
        <v>4478</v>
      </c>
      <c r="AP51" s="275"/>
    </row>
    <row r="52" spans="1:42" s="115" customFormat="1" ht="25.5" customHeight="1">
      <c r="A52" s="148"/>
      <c r="B52" s="311"/>
      <c r="C52" s="270" t="s">
        <v>1354</v>
      </c>
      <c r="D52" s="270" t="s">
        <v>1355</v>
      </c>
      <c r="E52" s="270" t="s">
        <v>1354</v>
      </c>
      <c r="F52" s="270" t="s">
        <v>1356</v>
      </c>
      <c r="G52" s="222">
        <v>6877</v>
      </c>
      <c r="H52" s="222">
        <v>2637</v>
      </c>
      <c r="I52" s="222">
        <v>7982</v>
      </c>
      <c r="J52" s="271"/>
      <c r="K52" s="273"/>
      <c r="L52" s="271"/>
      <c r="M52" s="271"/>
      <c r="N52" s="222">
        <v>2552</v>
      </c>
      <c r="O52" s="222">
        <v>1342</v>
      </c>
      <c r="P52" s="271" t="s">
        <v>1357</v>
      </c>
      <c r="Q52" s="270" t="s">
        <v>1358</v>
      </c>
      <c r="R52" s="275">
        <v>1062</v>
      </c>
      <c r="S52" s="222" t="s">
        <v>1359</v>
      </c>
      <c r="T52" s="222">
        <v>148</v>
      </c>
      <c r="U52" s="271">
        <v>7686</v>
      </c>
      <c r="V52" s="271">
        <v>1500</v>
      </c>
      <c r="W52" s="271"/>
      <c r="X52" s="271"/>
      <c r="Y52" s="271"/>
      <c r="Z52" s="271"/>
      <c r="AA52" s="270" t="s">
        <v>1360</v>
      </c>
      <c r="AB52" s="270"/>
      <c r="AC52" s="270"/>
      <c r="AD52" s="270"/>
      <c r="AE52" s="270"/>
      <c r="AF52" s="270"/>
      <c r="AG52" s="270"/>
      <c r="AH52" s="270">
        <v>1995</v>
      </c>
      <c r="AI52" s="271"/>
      <c r="AJ52" s="271"/>
      <c r="AK52" s="271"/>
      <c r="AL52" s="271"/>
      <c r="AM52" s="222">
        <v>13675</v>
      </c>
      <c r="AN52" s="270"/>
      <c r="AO52" s="222">
        <v>9186</v>
      </c>
      <c r="AP52" s="270"/>
    </row>
    <row r="53" spans="1:42" s="115" customFormat="1" ht="25.5" customHeight="1">
      <c r="A53" s="149">
        <v>11</v>
      </c>
      <c r="B53" s="311"/>
      <c r="C53" s="270" t="s">
        <v>1354</v>
      </c>
      <c r="D53" s="270" t="s">
        <v>1361</v>
      </c>
      <c r="E53" s="270" t="s">
        <v>1354</v>
      </c>
      <c r="F53" s="270" t="s">
        <v>1356</v>
      </c>
      <c r="G53" s="222">
        <v>1500</v>
      </c>
      <c r="H53" s="222">
        <v>839</v>
      </c>
      <c r="I53" s="222">
        <v>3144</v>
      </c>
      <c r="J53" s="271"/>
      <c r="K53" s="273"/>
      <c r="L53" s="271"/>
      <c r="M53" s="271"/>
      <c r="N53" s="222">
        <v>1136</v>
      </c>
      <c r="O53" s="222">
        <v>381</v>
      </c>
      <c r="P53" s="222" t="s">
        <v>1362</v>
      </c>
      <c r="Q53" s="270" t="s">
        <v>1363</v>
      </c>
      <c r="R53" s="222">
        <v>623</v>
      </c>
      <c r="S53" s="222" t="s">
        <v>1364</v>
      </c>
      <c r="T53" s="222">
        <v>132</v>
      </c>
      <c r="U53" s="271">
        <v>7686</v>
      </c>
      <c r="V53" s="271">
        <v>1500</v>
      </c>
      <c r="W53" s="271"/>
      <c r="X53" s="271"/>
      <c r="Y53" s="271"/>
      <c r="Z53" s="271"/>
      <c r="AA53" s="270" t="s">
        <v>1365</v>
      </c>
      <c r="AB53" s="270"/>
      <c r="AC53" s="270"/>
      <c r="AD53" s="270"/>
      <c r="AE53" s="270"/>
      <c r="AF53" s="270"/>
      <c r="AG53" s="270"/>
      <c r="AH53" s="270">
        <v>1999</v>
      </c>
      <c r="AI53" s="271"/>
      <c r="AJ53" s="271"/>
      <c r="AK53" s="271"/>
      <c r="AL53" s="271"/>
      <c r="AM53" s="222">
        <v>13675</v>
      </c>
      <c r="AN53" s="270"/>
      <c r="AO53" s="222">
        <v>8238</v>
      </c>
      <c r="AP53" s="270"/>
    </row>
    <row r="54" spans="1:42" s="115" customFormat="1" ht="25.5" customHeight="1">
      <c r="A54" s="149">
        <v>22</v>
      </c>
      <c r="B54" s="311"/>
      <c r="C54" s="270" t="s">
        <v>1354</v>
      </c>
      <c r="D54" s="270" t="s">
        <v>1366</v>
      </c>
      <c r="E54" s="270" t="s">
        <v>1354</v>
      </c>
      <c r="F54" s="270" t="s">
        <v>1356</v>
      </c>
      <c r="G54" s="222">
        <v>2209</v>
      </c>
      <c r="H54" s="222">
        <v>1061.5899999999999</v>
      </c>
      <c r="I54" s="222">
        <v>3058.77</v>
      </c>
      <c r="J54" s="271"/>
      <c r="K54" s="273"/>
      <c r="L54" s="271"/>
      <c r="M54" s="271"/>
      <c r="N54" s="222">
        <v>1389</v>
      </c>
      <c r="O54" s="222">
        <v>620</v>
      </c>
      <c r="P54" s="222" t="s">
        <v>1367</v>
      </c>
      <c r="Q54" s="270" t="s">
        <v>1213</v>
      </c>
      <c r="R54" s="222">
        <v>564</v>
      </c>
      <c r="S54" s="222" t="s">
        <v>1368</v>
      </c>
      <c r="T54" s="222">
        <v>205</v>
      </c>
      <c r="U54" s="271"/>
      <c r="V54" s="271"/>
      <c r="W54" s="271"/>
      <c r="X54" s="271"/>
      <c r="Y54" s="271"/>
      <c r="Z54" s="271"/>
      <c r="AA54" s="270" t="s">
        <v>1369</v>
      </c>
      <c r="AB54" s="270"/>
      <c r="AC54" s="270"/>
      <c r="AD54" s="270"/>
      <c r="AE54" s="270"/>
      <c r="AF54" s="270"/>
      <c r="AG54" s="270"/>
      <c r="AH54" s="270">
        <v>2007</v>
      </c>
      <c r="AI54" s="271"/>
      <c r="AJ54" s="271"/>
      <c r="AK54" s="271"/>
      <c r="AL54" s="271"/>
      <c r="AM54" s="222"/>
      <c r="AN54" s="270"/>
      <c r="AO54" s="222">
        <v>8940</v>
      </c>
      <c r="AP54" s="270"/>
    </row>
    <row r="55" spans="1:42" s="115" customFormat="1" ht="25.5" customHeight="1">
      <c r="A55" s="149">
        <v>13</v>
      </c>
      <c r="B55" s="311"/>
      <c r="C55" s="270" t="s">
        <v>1354</v>
      </c>
      <c r="D55" s="270" t="s">
        <v>1370</v>
      </c>
      <c r="E55" s="270" t="s">
        <v>1188</v>
      </c>
      <c r="F55" s="377" t="s">
        <v>1371</v>
      </c>
      <c r="G55" s="222">
        <v>2601</v>
      </c>
      <c r="H55" s="222">
        <v>882</v>
      </c>
      <c r="I55" s="222">
        <v>3921</v>
      </c>
      <c r="J55" s="271"/>
      <c r="K55" s="271"/>
      <c r="L55" s="273"/>
      <c r="M55" s="271"/>
      <c r="N55" s="222">
        <f>SUM(O55,R55,T55)</f>
        <v>2251</v>
      </c>
      <c r="O55" s="222"/>
      <c r="P55" s="271">
        <v>0</v>
      </c>
      <c r="Q55" s="270"/>
      <c r="R55" s="275">
        <v>1427</v>
      </c>
      <c r="S55" s="222" t="s">
        <v>1372</v>
      </c>
      <c r="T55" s="222">
        <v>824</v>
      </c>
      <c r="U55" s="270">
        <v>1991</v>
      </c>
      <c r="V55" s="271"/>
      <c r="W55" s="271">
        <v>1110</v>
      </c>
      <c r="X55" s="271">
        <v>3000</v>
      </c>
      <c r="Y55" s="271"/>
      <c r="Z55" s="271"/>
      <c r="AA55" s="270" t="s">
        <v>1373</v>
      </c>
      <c r="AB55" s="270">
        <v>4110</v>
      </c>
      <c r="AC55" s="270"/>
      <c r="AD55" s="270"/>
      <c r="AE55" s="270"/>
      <c r="AF55" s="270"/>
      <c r="AG55" s="270"/>
      <c r="AH55" s="270">
        <v>1999</v>
      </c>
      <c r="AI55" s="271"/>
      <c r="AJ55" s="271"/>
      <c r="AK55" s="271"/>
      <c r="AL55" s="271"/>
      <c r="AM55" s="271"/>
      <c r="AN55" s="271"/>
      <c r="AO55" s="222">
        <v>8112</v>
      </c>
      <c r="AP55" s="222"/>
    </row>
    <row r="56" spans="1:42" s="115" customFormat="1" ht="25.5" customHeight="1">
      <c r="A56" s="148">
        <v>14</v>
      </c>
      <c r="B56" s="311"/>
      <c r="C56" s="270" t="s">
        <v>1354</v>
      </c>
      <c r="D56" s="270" t="s">
        <v>1374</v>
      </c>
      <c r="E56" s="270" t="s">
        <v>1188</v>
      </c>
      <c r="F56" s="270" t="s">
        <v>1375</v>
      </c>
      <c r="G56" s="222">
        <v>5743</v>
      </c>
      <c r="H56" s="222">
        <v>3342</v>
      </c>
      <c r="I56" s="222">
        <v>6203</v>
      </c>
      <c r="J56" s="271"/>
      <c r="K56" s="273"/>
      <c r="L56" s="271"/>
      <c r="M56" s="271"/>
      <c r="N56" s="222"/>
      <c r="O56" s="222">
        <v>991</v>
      </c>
      <c r="P56" s="271"/>
      <c r="Q56" s="270" t="s">
        <v>1376</v>
      </c>
      <c r="R56" s="222">
        <v>794</v>
      </c>
      <c r="S56" s="271" t="s">
        <v>1272</v>
      </c>
      <c r="T56" s="222">
        <v>172</v>
      </c>
      <c r="U56" s="271"/>
      <c r="V56" s="271"/>
      <c r="W56" s="271"/>
      <c r="X56" s="271"/>
      <c r="Y56" s="271"/>
      <c r="Z56" s="271"/>
      <c r="AA56" s="270" t="s">
        <v>1273</v>
      </c>
      <c r="AB56" s="270"/>
      <c r="AC56" s="270"/>
      <c r="AD56" s="270"/>
      <c r="AE56" s="270"/>
      <c r="AF56" s="270"/>
      <c r="AG56" s="270"/>
      <c r="AH56" s="270">
        <v>1988</v>
      </c>
      <c r="AI56" s="271"/>
      <c r="AJ56" s="271"/>
      <c r="AK56" s="271"/>
      <c r="AL56" s="271"/>
      <c r="AM56" s="271"/>
      <c r="AN56" s="271"/>
      <c r="AO56" s="222">
        <v>3638</v>
      </c>
      <c r="AP56" s="222"/>
    </row>
    <row r="57" spans="1:42" s="115" customFormat="1" ht="25.5" customHeight="1">
      <c r="A57" s="148">
        <v>15</v>
      </c>
      <c r="B57" s="311"/>
      <c r="C57" s="270" t="s">
        <v>1377</v>
      </c>
      <c r="D57" s="270" t="s">
        <v>1378</v>
      </c>
      <c r="E57" s="270" t="s">
        <v>1377</v>
      </c>
      <c r="F57" s="270" t="s">
        <v>1379</v>
      </c>
      <c r="G57" s="222">
        <v>3011</v>
      </c>
      <c r="H57" s="222">
        <v>1796</v>
      </c>
      <c r="I57" s="222">
        <v>11357</v>
      </c>
      <c r="J57" s="271" t="s">
        <v>1380</v>
      </c>
      <c r="K57" s="273" t="s">
        <v>1173</v>
      </c>
      <c r="L57" s="271"/>
      <c r="M57" s="271"/>
      <c r="N57" s="222">
        <f>SUM(O57,R57,T57)</f>
        <v>2384</v>
      </c>
      <c r="O57" s="222">
        <v>745</v>
      </c>
      <c r="P57" s="222" t="s">
        <v>1381</v>
      </c>
      <c r="Q57" s="270" t="s">
        <v>1382</v>
      </c>
      <c r="R57" s="222">
        <v>894</v>
      </c>
      <c r="S57" s="222" t="s">
        <v>1383</v>
      </c>
      <c r="T57" s="222">
        <v>745</v>
      </c>
      <c r="U57" s="271">
        <v>4838</v>
      </c>
      <c r="V57" s="271">
        <v>3188</v>
      </c>
      <c r="W57" s="271"/>
      <c r="X57" s="271">
        <v>8426</v>
      </c>
      <c r="Y57" s="271"/>
      <c r="Z57" s="271"/>
      <c r="AA57" s="270" t="s">
        <v>1384</v>
      </c>
      <c r="AB57" s="270"/>
      <c r="AC57" s="270"/>
      <c r="AD57" s="270"/>
      <c r="AE57" s="270"/>
      <c r="AF57" s="270"/>
      <c r="AG57" s="270"/>
      <c r="AH57" s="270">
        <v>2000</v>
      </c>
      <c r="AI57" s="271"/>
      <c r="AJ57" s="271"/>
      <c r="AK57" s="271"/>
      <c r="AL57" s="271"/>
      <c r="AM57" s="271"/>
      <c r="AN57" s="271"/>
      <c r="AO57" s="222">
        <v>17219</v>
      </c>
      <c r="AP57" s="222"/>
    </row>
    <row r="58" spans="1:42" s="115" customFormat="1" ht="25.5" customHeight="1">
      <c r="A58" s="149">
        <v>16</v>
      </c>
      <c r="B58" s="311"/>
      <c r="C58" s="270" t="s">
        <v>1377</v>
      </c>
      <c r="D58" s="270" t="s">
        <v>1385</v>
      </c>
      <c r="E58" s="270" t="s">
        <v>1377</v>
      </c>
      <c r="F58" s="270" t="s">
        <v>1379</v>
      </c>
      <c r="G58" s="222">
        <v>2550</v>
      </c>
      <c r="H58" s="222">
        <v>1044</v>
      </c>
      <c r="I58" s="222">
        <v>4752</v>
      </c>
      <c r="J58" s="271"/>
      <c r="K58" s="273"/>
      <c r="L58" s="271"/>
      <c r="M58" s="271"/>
      <c r="N58" s="222"/>
      <c r="O58" s="222"/>
      <c r="P58" s="222"/>
      <c r="Q58" s="270"/>
      <c r="R58" s="222">
        <v>1047</v>
      </c>
      <c r="S58" s="222" t="s">
        <v>1386</v>
      </c>
      <c r="T58" s="222"/>
      <c r="U58" s="271"/>
      <c r="V58" s="271"/>
      <c r="W58" s="271"/>
      <c r="X58" s="271"/>
      <c r="Y58" s="271"/>
      <c r="Z58" s="271"/>
      <c r="AA58" s="270" t="s">
        <v>1387</v>
      </c>
      <c r="AB58" s="270"/>
      <c r="AC58" s="270"/>
      <c r="AD58" s="270"/>
      <c r="AE58" s="270"/>
      <c r="AF58" s="270"/>
      <c r="AG58" s="270"/>
      <c r="AH58" s="270">
        <v>2004</v>
      </c>
      <c r="AI58" s="271"/>
      <c r="AJ58" s="271"/>
      <c r="AK58" s="271"/>
      <c r="AL58" s="271"/>
      <c r="AM58" s="271"/>
      <c r="AN58" s="271"/>
      <c r="AO58" s="222">
        <v>11276</v>
      </c>
      <c r="AP58" s="222"/>
    </row>
    <row r="59" spans="1:42" s="115" customFormat="1" ht="25.5" customHeight="1">
      <c r="A59" s="148">
        <v>17</v>
      </c>
      <c r="B59" s="311"/>
      <c r="C59" s="270" t="s">
        <v>1377</v>
      </c>
      <c r="D59" s="270" t="s">
        <v>1388</v>
      </c>
      <c r="E59" s="270" t="s">
        <v>1377</v>
      </c>
      <c r="F59" s="270" t="s">
        <v>1379</v>
      </c>
      <c r="G59" s="222">
        <v>1146</v>
      </c>
      <c r="H59" s="222">
        <v>1141.5999999999999</v>
      </c>
      <c r="I59" s="222">
        <v>4079.03</v>
      </c>
      <c r="J59" s="271" t="s">
        <v>1312</v>
      </c>
      <c r="K59" s="273" t="s">
        <v>1259</v>
      </c>
      <c r="L59" s="271"/>
      <c r="M59" s="271"/>
      <c r="N59" s="222">
        <v>2081</v>
      </c>
      <c r="O59" s="222">
        <v>791</v>
      </c>
      <c r="P59" s="222" t="s">
        <v>1389</v>
      </c>
      <c r="Q59" s="270" t="s">
        <v>1390</v>
      </c>
      <c r="R59" s="222">
        <v>727</v>
      </c>
      <c r="S59" s="222" t="s">
        <v>1391</v>
      </c>
      <c r="T59" s="222">
        <v>273.60000000000002</v>
      </c>
      <c r="U59" s="271">
        <v>9669251250</v>
      </c>
      <c r="V59" s="271">
        <v>7640000000</v>
      </c>
      <c r="W59" s="271"/>
      <c r="X59" s="271"/>
      <c r="Y59" s="271"/>
      <c r="Z59" s="271"/>
      <c r="AA59" s="270" t="s">
        <v>1392</v>
      </c>
      <c r="AB59" s="270"/>
      <c r="AC59" s="270"/>
      <c r="AD59" s="270">
        <v>1</v>
      </c>
      <c r="AE59" s="270"/>
      <c r="AF59" s="270"/>
      <c r="AG59" s="270"/>
      <c r="AH59" s="270">
        <v>2006</v>
      </c>
      <c r="AI59" s="271"/>
      <c r="AJ59" s="271"/>
      <c r="AK59" s="271"/>
      <c r="AL59" s="271"/>
      <c r="AM59" s="271"/>
      <c r="AN59" s="271"/>
      <c r="AO59" s="222">
        <v>13120</v>
      </c>
      <c r="AP59" s="222"/>
    </row>
    <row r="60" spans="1:42" s="115" customFormat="1" ht="25.5" customHeight="1">
      <c r="A60" s="148"/>
      <c r="B60" s="311"/>
      <c r="C60" s="270" t="s">
        <v>1393</v>
      </c>
      <c r="D60" s="270" t="s">
        <v>1394</v>
      </c>
      <c r="E60" s="270" t="s">
        <v>1393</v>
      </c>
      <c r="F60" s="270" t="s">
        <v>1395</v>
      </c>
      <c r="G60" s="279">
        <v>4174</v>
      </c>
      <c r="H60" s="279">
        <v>1306</v>
      </c>
      <c r="I60" s="279">
        <v>5263</v>
      </c>
      <c r="J60" s="271" t="s">
        <v>1173</v>
      </c>
      <c r="K60" s="273" t="s">
        <v>1396</v>
      </c>
      <c r="L60" s="271" t="s">
        <v>1397</v>
      </c>
      <c r="M60" s="271"/>
      <c r="N60" s="279">
        <v>1543</v>
      </c>
      <c r="O60" s="279">
        <v>673</v>
      </c>
      <c r="P60" s="271" t="s">
        <v>1398</v>
      </c>
      <c r="Q60" s="270" t="s">
        <v>1399</v>
      </c>
      <c r="R60" s="279">
        <v>744</v>
      </c>
      <c r="S60" s="279" t="s">
        <v>1400</v>
      </c>
      <c r="T60" s="279">
        <v>126</v>
      </c>
      <c r="U60" s="271"/>
      <c r="V60" s="271"/>
      <c r="W60" s="271"/>
      <c r="X60" s="271">
        <v>3796</v>
      </c>
      <c r="Y60" s="271"/>
      <c r="Z60" s="271"/>
      <c r="AA60" s="270" t="s">
        <v>1325</v>
      </c>
      <c r="AB60" s="270">
        <v>2001</v>
      </c>
      <c r="AC60" s="270">
        <v>2002</v>
      </c>
      <c r="AD60" s="270"/>
      <c r="AE60" s="270"/>
      <c r="AF60" s="270"/>
      <c r="AG60" s="270"/>
      <c r="AH60" s="270">
        <v>1992</v>
      </c>
      <c r="AI60" s="271"/>
      <c r="AJ60" s="271" t="s">
        <v>1401</v>
      </c>
      <c r="AK60" s="271"/>
      <c r="AL60" s="271"/>
      <c r="AM60" s="271"/>
      <c r="AN60" s="271"/>
      <c r="AO60" s="222">
        <v>3796</v>
      </c>
      <c r="AP60" s="279"/>
    </row>
    <row r="61" spans="1:42" s="115" customFormat="1" ht="25.5" customHeight="1">
      <c r="A61" s="148"/>
      <c r="B61" s="311"/>
      <c r="C61" s="270" t="s">
        <v>1393</v>
      </c>
      <c r="D61" s="270" t="s">
        <v>1402</v>
      </c>
      <c r="E61" s="270" t="s">
        <v>1393</v>
      </c>
      <c r="F61" s="270" t="s">
        <v>1393</v>
      </c>
      <c r="G61" s="279">
        <v>1600</v>
      </c>
      <c r="H61" s="279">
        <v>673</v>
      </c>
      <c r="I61" s="279">
        <v>673</v>
      </c>
      <c r="J61" s="271" t="s">
        <v>1403</v>
      </c>
      <c r="K61" s="273" t="s">
        <v>1259</v>
      </c>
      <c r="L61" s="271" t="s">
        <v>1175</v>
      </c>
      <c r="M61" s="271" t="s">
        <v>1404</v>
      </c>
      <c r="N61" s="279">
        <v>1600</v>
      </c>
      <c r="O61" s="279">
        <v>1600</v>
      </c>
      <c r="P61" s="271" t="s">
        <v>1405</v>
      </c>
      <c r="Q61" s="270" t="s">
        <v>1406</v>
      </c>
      <c r="R61" s="279" t="s">
        <v>1219</v>
      </c>
      <c r="S61" s="279" t="s">
        <v>1219</v>
      </c>
      <c r="T61" s="279" t="s">
        <v>1219</v>
      </c>
      <c r="U61" s="271"/>
      <c r="V61" s="271"/>
      <c r="W61" s="271"/>
      <c r="X61" s="271">
        <v>89</v>
      </c>
      <c r="Y61" s="271"/>
      <c r="Z61" s="271"/>
      <c r="AA61" s="270" t="s">
        <v>1407</v>
      </c>
      <c r="AB61" s="270">
        <v>2001</v>
      </c>
      <c r="AC61" s="270"/>
      <c r="AD61" s="270"/>
      <c r="AE61" s="270"/>
      <c r="AF61" s="270"/>
      <c r="AG61" s="270"/>
      <c r="AH61" s="270">
        <v>1991</v>
      </c>
      <c r="AI61" s="271"/>
      <c r="AJ61" s="271" t="s">
        <v>1401</v>
      </c>
      <c r="AK61" s="271"/>
      <c r="AL61" s="271"/>
      <c r="AM61" s="271"/>
      <c r="AN61" s="271"/>
      <c r="AO61" s="222">
        <v>89</v>
      </c>
      <c r="AP61" s="279"/>
    </row>
    <row r="62" spans="1:42" s="115" customFormat="1" ht="25.5" customHeight="1">
      <c r="A62" s="148">
        <v>18</v>
      </c>
      <c r="B62" s="391"/>
      <c r="C62" s="270" t="s">
        <v>1393</v>
      </c>
      <c r="D62" s="270" t="s">
        <v>1408</v>
      </c>
      <c r="E62" s="270" t="s">
        <v>1188</v>
      </c>
      <c r="F62" s="270" t="s">
        <v>1375</v>
      </c>
      <c r="G62" s="222">
        <v>1762</v>
      </c>
      <c r="H62" s="222">
        <v>1254</v>
      </c>
      <c r="I62" s="222">
        <v>4986</v>
      </c>
      <c r="J62" s="271"/>
      <c r="K62" s="273"/>
      <c r="L62" s="271"/>
      <c r="M62" s="271"/>
      <c r="N62" s="222">
        <v>1013</v>
      </c>
      <c r="O62" s="222">
        <v>195</v>
      </c>
      <c r="P62" s="271" t="s">
        <v>1409</v>
      </c>
      <c r="Q62" s="270" t="s">
        <v>1223</v>
      </c>
      <c r="R62" s="222">
        <v>658</v>
      </c>
      <c r="S62" s="271" t="s">
        <v>1272</v>
      </c>
      <c r="T62" s="222">
        <v>160</v>
      </c>
      <c r="U62" s="271"/>
      <c r="V62" s="271"/>
      <c r="W62" s="271"/>
      <c r="X62" s="271"/>
      <c r="Y62" s="271"/>
      <c r="Z62" s="271"/>
      <c r="AA62" s="270" t="s">
        <v>1169</v>
      </c>
      <c r="AB62" s="270"/>
      <c r="AC62" s="270"/>
      <c r="AD62" s="270"/>
      <c r="AE62" s="270"/>
      <c r="AF62" s="270"/>
      <c r="AG62" s="270"/>
      <c r="AH62" s="270">
        <v>2002</v>
      </c>
      <c r="AI62" s="271"/>
      <c r="AJ62" s="271"/>
      <c r="AK62" s="271"/>
      <c r="AL62" s="271"/>
      <c r="AM62" s="271"/>
      <c r="AN62" s="271"/>
      <c r="AO62" s="222">
        <v>11971</v>
      </c>
      <c r="AP62" s="222"/>
    </row>
    <row r="63" spans="1:42" s="115" customFormat="1" ht="25.5" customHeight="1">
      <c r="A63" s="148">
        <v>19</v>
      </c>
      <c r="B63" s="311"/>
      <c r="C63" s="270" t="s">
        <v>2420</v>
      </c>
      <c r="D63" s="270" t="s">
        <v>2421</v>
      </c>
      <c r="E63" s="270" t="s">
        <v>2420</v>
      </c>
      <c r="F63" s="270" t="s">
        <v>2422</v>
      </c>
      <c r="G63" s="279">
        <v>5090</v>
      </c>
      <c r="H63" s="279">
        <v>2159</v>
      </c>
      <c r="I63" s="279">
        <v>9115</v>
      </c>
      <c r="J63" s="271" t="s">
        <v>2423</v>
      </c>
      <c r="K63" s="273" t="s">
        <v>2424</v>
      </c>
      <c r="L63" s="271" t="s">
        <v>2425</v>
      </c>
      <c r="M63" s="271" t="s">
        <v>2426</v>
      </c>
      <c r="N63" s="279">
        <f>SUM(O63,R63,T63)</f>
        <v>1868</v>
      </c>
      <c r="O63" s="279">
        <v>818</v>
      </c>
      <c r="P63" s="271" t="s">
        <v>2427</v>
      </c>
      <c r="Q63" s="270" t="s">
        <v>2428</v>
      </c>
      <c r="R63" s="279">
        <v>859</v>
      </c>
      <c r="S63" s="279" t="s">
        <v>2429</v>
      </c>
      <c r="T63" s="279">
        <v>191</v>
      </c>
      <c r="U63" s="271" t="s">
        <v>2430</v>
      </c>
      <c r="V63" s="271" t="s">
        <v>2431</v>
      </c>
      <c r="W63" s="271"/>
      <c r="X63" s="271"/>
      <c r="Y63" s="271"/>
      <c r="Z63" s="271"/>
      <c r="AA63" s="270" t="s">
        <v>2432</v>
      </c>
      <c r="AB63" s="270"/>
      <c r="AC63" s="270"/>
      <c r="AD63" s="270">
        <v>1</v>
      </c>
      <c r="AE63" s="270" t="s">
        <v>2433</v>
      </c>
      <c r="AF63" s="270" t="s">
        <v>2434</v>
      </c>
      <c r="AG63" s="270" t="s">
        <v>2435</v>
      </c>
      <c r="AH63" s="270">
        <v>2000</v>
      </c>
      <c r="AI63" s="271"/>
      <c r="AJ63" s="271" t="s">
        <v>2436</v>
      </c>
      <c r="AK63" s="271"/>
      <c r="AL63" s="271"/>
      <c r="AM63" s="271"/>
      <c r="AN63" s="271"/>
      <c r="AO63" s="222">
        <v>15432</v>
      </c>
      <c r="AP63" s="279"/>
    </row>
    <row r="64" spans="1:42" s="115" customFormat="1" ht="25.5" customHeight="1">
      <c r="A64" s="149">
        <v>20</v>
      </c>
      <c r="B64" s="311"/>
      <c r="C64" s="270" t="s">
        <v>1410</v>
      </c>
      <c r="D64" s="270" t="s">
        <v>1411</v>
      </c>
      <c r="E64" s="270" t="s">
        <v>1188</v>
      </c>
      <c r="F64" s="270" t="s">
        <v>1412</v>
      </c>
      <c r="G64" s="222">
        <v>6268</v>
      </c>
      <c r="H64" s="222">
        <v>1246</v>
      </c>
      <c r="I64" s="222">
        <v>5055</v>
      </c>
      <c r="J64" s="271"/>
      <c r="K64" s="273"/>
      <c r="L64" s="271"/>
      <c r="M64" s="271"/>
      <c r="N64" s="222"/>
      <c r="O64" s="222">
        <v>200</v>
      </c>
      <c r="P64" s="271"/>
      <c r="Q64" s="270" t="s">
        <v>1223</v>
      </c>
      <c r="R64" s="222">
        <v>730</v>
      </c>
      <c r="S64" s="271" t="s">
        <v>1272</v>
      </c>
      <c r="T64" s="222">
        <v>385</v>
      </c>
      <c r="U64" s="271"/>
      <c r="V64" s="271"/>
      <c r="W64" s="271"/>
      <c r="X64" s="271"/>
      <c r="Y64" s="271"/>
      <c r="Z64" s="271"/>
      <c r="AA64" s="270" t="s">
        <v>1273</v>
      </c>
      <c r="AB64" s="270"/>
      <c r="AC64" s="270"/>
      <c r="AD64" s="270"/>
      <c r="AE64" s="270"/>
      <c r="AF64" s="270"/>
      <c r="AG64" s="270"/>
      <c r="AH64" s="270">
        <v>2004</v>
      </c>
      <c r="AI64" s="271"/>
      <c r="AJ64" s="271"/>
      <c r="AK64" s="271"/>
      <c r="AL64" s="271"/>
      <c r="AM64" s="271"/>
      <c r="AN64" s="271"/>
      <c r="AO64" s="222">
        <v>12940</v>
      </c>
      <c r="AP64" s="222"/>
    </row>
    <row r="65" spans="1:42" s="115" customFormat="1" ht="25.5" customHeight="1">
      <c r="A65" s="149">
        <v>21</v>
      </c>
      <c r="B65" s="311"/>
      <c r="C65" s="270" t="s">
        <v>1413</v>
      </c>
      <c r="D65" s="270" t="s">
        <v>1414</v>
      </c>
      <c r="E65" s="270" t="s">
        <v>1413</v>
      </c>
      <c r="F65" s="270" t="s">
        <v>1415</v>
      </c>
      <c r="G65" s="222">
        <v>5380</v>
      </c>
      <c r="H65" s="222">
        <v>1456</v>
      </c>
      <c r="I65" s="222">
        <v>9131</v>
      </c>
      <c r="J65" s="271"/>
      <c r="K65" s="273"/>
      <c r="L65" s="271"/>
      <c r="M65" s="271"/>
      <c r="N65" s="222">
        <v>1607</v>
      </c>
      <c r="O65" s="222">
        <v>651</v>
      </c>
      <c r="P65" s="222"/>
      <c r="Q65" s="270" t="s">
        <v>1416</v>
      </c>
      <c r="R65" s="222">
        <v>421</v>
      </c>
      <c r="S65" s="222" t="s">
        <v>1391</v>
      </c>
      <c r="T65" s="222">
        <v>535</v>
      </c>
      <c r="U65" s="271"/>
      <c r="V65" s="271"/>
      <c r="W65" s="271"/>
      <c r="X65" s="271"/>
      <c r="Y65" s="271"/>
      <c r="Z65" s="271"/>
      <c r="AA65" s="270" t="s">
        <v>1417</v>
      </c>
      <c r="AB65" s="270"/>
      <c r="AC65" s="270"/>
      <c r="AD65" s="270"/>
      <c r="AE65" s="270"/>
      <c r="AF65" s="270"/>
      <c r="AG65" s="270"/>
      <c r="AH65" s="270">
        <v>2004</v>
      </c>
      <c r="AI65" s="271"/>
      <c r="AJ65" s="271"/>
      <c r="AK65" s="271"/>
      <c r="AL65" s="271"/>
      <c r="AM65" s="271"/>
      <c r="AN65" s="271"/>
      <c r="AO65" s="222">
        <v>15888</v>
      </c>
      <c r="AP65" s="222"/>
    </row>
    <row r="66" spans="1:42" s="115" customFormat="1" ht="25.5" customHeight="1">
      <c r="A66" s="149">
        <v>22</v>
      </c>
      <c r="B66" s="311"/>
      <c r="C66" s="270" t="s">
        <v>1413</v>
      </c>
      <c r="D66" s="270" t="s">
        <v>1418</v>
      </c>
      <c r="E66" s="270" t="s">
        <v>1413</v>
      </c>
      <c r="F66" s="270" t="s">
        <v>1415</v>
      </c>
      <c r="G66" s="222">
        <v>1989</v>
      </c>
      <c r="H66" s="222">
        <v>6287</v>
      </c>
      <c r="I66" s="222">
        <v>6287</v>
      </c>
      <c r="J66" s="271"/>
      <c r="K66" s="273"/>
      <c r="L66" s="271"/>
      <c r="M66" s="271"/>
      <c r="N66" s="222">
        <v>691</v>
      </c>
      <c r="O66" s="222"/>
      <c r="P66" s="222"/>
      <c r="Q66" s="270"/>
      <c r="R66" s="222">
        <v>467</v>
      </c>
      <c r="S66" s="222" t="s">
        <v>1391</v>
      </c>
      <c r="T66" s="222">
        <v>224</v>
      </c>
      <c r="U66" s="271"/>
      <c r="V66" s="271"/>
      <c r="W66" s="271"/>
      <c r="X66" s="271"/>
      <c r="Y66" s="271"/>
      <c r="Z66" s="271"/>
      <c r="AA66" s="270"/>
      <c r="AB66" s="270"/>
      <c r="AC66" s="270"/>
      <c r="AD66" s="270"/>
      <c r="AE66" s="270"/>
      <c r="AF66" s="270"/>
      <c r="AG66" s="270"/>
      <c r="AH66" s="270"/>
      <c r="AI66" s="271"/>
      <c r="AJ66" s="271"/>
      <c r="AK66" s="271"/>
      <c r="AL66" s="271"/>
      <c r="AM66" s="271"/>
      <c r="AN66" s="271"/>
      <c r="AO66" s="222"/>
      <c r="AP66" s="222"/>
    </row>
    <row r="67" spans="1:42" s="115" customFormat="1" ht="25.5" customHeight="1">
      <c r="A67" s="148">
        <v>23</v>
      </c>
      <c r="B67" s="311"/>
      <c r="C67" s="270" t="s">
        <v>1413</v>
      </c>
      <c r="D67" s="270" t="s">
        <v>1419</v>
      </c>
      <c r="E67" s="270" t="s">
        <v>1188</v>
      </c>
      <c r="F67" s="270" t="s">
        <v>1415</v>
      </c>
      <c r="G67" s="222">
        <v>2314</v>
      </c>
      <c r="H67" s="222"/>
      <c r="I67" s="222">
        <v>4306</v>
      </c>
      <c r="J67" s="271"/>
      <c r="K67" s="273"/>
      <c r="L67" s="271"/>
      <c r="M67" s="271"/>
      <c r="N67" s="222">
        <v>1950</v>
      </c>
      <c r="O67" s="222">
        <v>664</v>
      </c>
      <c r="P67" s="222" t="s">
        <v>1420</v>
      </c>
      <c r="Q67" s="270" t="s">
        <v>1421</v>
      </c>
      <c r="R67" s="222">
        <v>398.3</v>
      </c>
      <c r="S67" s="222" t="s">
        <v>1422</v>
      </c>
      <c r="T67" s="222">
        <v>285.60000000000002</v>
      </c>
      <c r="U67" s="271"/>
      <c r="V67" s="271"/>
      <c r="W67" s="271"/>
      <c r="X67" s="271"/>
      <c r="Y67" s="271"/>
      <c r="Z67" s="271"/>
      <c r="AA67" s="270" t="s">
        <v>1423</v>
      </c>
      <c r="AB67" s="270"/>
      <c r="AC67" s="270"/>
      <c r="AD67" s="270"/>
      <c r="AE67" s="270"/>
      <c r="AF67" s="270"/>
      <c r="AG67" s="270"/>
      <c r="AH67" s="270">
        <v>1987</v>
      </c>
      <c r="AI67" s="271"/>
      <c r="AJ67" s="271"/>
      <c r="AK67" s="271"/>
      <c r="AL67" s="271"/>
      <c r="AM67" s="271"/>
      <c r="AN67" s="271"/>
      <c r="AO67" s="222">
        <v>1400</v>
      </c>
      <c r="AP67" s="222"/>
    </row>
    <row r="68" spans="1:42" s="115" customFormat="1" ht="25.5" customHeight="1">
      <c r="A68" s="148">
        <v>24</v>
      </c>
      <c r="B68" s="311"/>
      <c r="C68" s="270" t="s">
        <v>1424</v>
      </c>
      <c r="D68" s="270" t="s">
        <v>1425</v>
      </c>
      <c r="E68" s="270" t="s">
        <v>1424</v>
      </c>
      <c r="F68" s="270" t="s">
        <v>1426</v>
      </c>
      <c r="G68" s="222">
        <v>2464</v>
      </c>
      <c r="H68" s="222">
        <v>989</v>
      </c>
      <c r="I68" s="222">
        <v>2895</v>
      </c>
      <c r="J68" s="270" t="s">
        <v>1173</v>
      </c>
      <c r="K68" s="270" t="s">
        <v>1174</v>
      </c>
      <c r="L68" s="270"/>
      <c r="M68" s="270"/>
      <c r="N68" s="222">
        <f>SUM(O68,R68,T68)</f>
        <v>1228</v>
      </c>
      <c r="O68" s="222">
        <v>595</v>
      </c>
      <c r="P68" s="222" t="s">
        <v>1427</v>
      </c>
      <c r="Q68" s="270" t="s">
        <v>1428</v>
      </c>
      <c r="R68" s="275">
        <v>525</v>
      </c>
      <c r="S68" s="222" t="s">
        <v>1429</v>
      </c>
      <c r="T68" s="222">
        <v>108</v>
      </c>
      <c r="U68" s="270">
        <v>331</v>
      </c>
      <c r="V68" s="306">
        <v>3160</v>
      </c>
      <c r="W68" s="270">
        <v>800</v>
      </c>
      <c r="X68" s="270"/>
      <c r="Y68" s="270"/>
      <c r="Z68" s="270"/>
      <c r="AA68" s="270" t="s">
        <v>1430</v>
      </c>
      <c r="AB68" s="270">
        <v>2002</v>
      </c>
      <c r="AC68" s="270"/>
      <c r="AD68" s="270"/>
      <c r="AE68" s="270"/>
      <c r="AF68" s="270"/>
      <c r="AG68" s="270"/>
      <c r="AH68" s="270">
        <v>1998</v>
      </c>
      <c r="AI68" s="271"/>
      <c r="AJ68" s="271"/>
      <c r="AK68" s="271"/>
      <c r="AL68" s="271"/>
      <c r="AM68" s="271"/>
      <c r="AN68" s="271"/>
      <c r="AO68" s="222">
        <v>4291</v>
      </c>
      <c r="AP68" s="222"/>
    </row>
    <row r="69" spans="1:42" s="115" customFormat="1" ht="25.5" customHeight="1">
      <c r="A69" s="148">
        <v>25</v>
      </c>
      <c r="B69" s="311"/>
      <c r="C69" s="270" t="s">
        <v>1424</v>
      </c>
      <c r="D69" s="270" t="s">
        <v>1431</v>
      </c>
      <c r="E69" s="270" t="s">
        <v>1424</v>
      </c>
      <c r="F69" s="270" t="s">
        <v>1426</v>
      </c>
      <c r="G69" s="222">
        <v>4709</v>
      </c>
      <c r="H69" s="411">
        <v>2796</v>
      </c>
      <c r="I69" s="279">
        <v>8650</v>
      </c>
      <c r="J69" s="270" t="s">
        <v>1173</v>
      </c>
      <c r="K69" s="270" t="s">
        <v>1174</v>
      </c>
      <c r="L69" s="270"/>
      <c r="M69" s="270"/>
      <c r="N69" s="222">
        <f>SUM(O69,R69,T69)</f>
        <v>2185</v>
      </c>
      <c r="O69" s="222">
        <v>660</v>
      </c>
      <c r="P69" s="222" t="s">
        <v>1432</v>
      </c>
      <c r="Q69" s="270" t="s">
        <v>1433</v>
      </c>
      <c r="R69" s="222">
        <v>875</v>
      </c>
      <c r="S69" s="222" t="s">
        <v>1434</v>
      </c>
      <c r="T69" s="222">
        <v>650</v>
      </c>
      <c r="U69" s="306">
        <v>8144</v>
      </c>
      <c r="V69" s="306">
        <v>11156</v>
      </c>
      <c r="W69" s="270"/>
      <c r="X69" s="270"/>
      <c r="Y69" s="270"/>
      <c r="Z69" s="270"/>
      <c r="AA69" s="270" t="s">
        <v>1435</v>
      </c>
      <c r="AB69" s="270"/>
      <c r="AC69" s="270"/>
      <c r="AD69" s="270"/>
      <c r="AE69" s="270"/>
      <c r="AF69" s="270"/>
      <c r="AG69" s="270"/>
      <c r="AH69" s="270">
        <v>2002</v>
      </c>
      <c r="AI69" s="271"/>
      <c r="AJ69" s="271"/>
      <c r="AK69" s="271"/>
      <c r="AL69" s="271"/>
      <c r="AM69" s="271"/>
      <c r="AN69" s="271"/>
      <c r="AO69" s="222">
        <v>19300</v>
      </c>
      <c r="AP69" s="301" t="s">
        <v>1436</v>
      </c>
    </row>
    <row r="70" spans="1:42" s="115" customFormat="1" ht="25.5" customHeight="1">
      <c r="A70" s="149">
        <v>27</v>
      </c>
      <c r="B70" s="311"/>
      <c r="C70" s="270" t="s">
        <v>1424</v>
      </c>
      <c r="D70" s="270" t="s">
        <v>1437</v>
      </c>
      <c r="E70" s="270" t="s">
        <v>1424</v>
      </c>
      <c r="F70" s="270" t="s">
        <v>1426</v>
      </c>
      <c r="G70" s="222">
        <v>949</v>
      </c>
      <c r="H70" s="222">
        <v>567</v>
      </c>
      <c r="I70" s="411">
        <v>2990</v>
      </c>
      <c r="J70" s="270"/>
      <c r="K70" s="270"/>
      <c r="L70" s="270"/>
      <c r="M70" s="270"/>
      <c r="N70" s="222">
        <v>1167</v>
      </c>
      <c r="O70" s="222"/>
      <c r="P70" s="222"/>
      <c r="Q70" s="270"/>
      <c r="R70" s="222">
        <v>683</v>
      </c>
      <c r="S70" s="222" t="s">
        <v>1438</v>
      </c>
      <c r="T70" s="222">
        <v>484</v>
      </c>
      <c r="U70" s="306"/>
      <c r="V70" s="306"/>
      <c r="W70" s="270"/>
      <c r="X70" s="270"/>
      <c r="Y70" s="270"/>
      <c r="Z70" s="270"/>
      <c r="AA70" s="270" t="s">
        <v>1204</v>
      </c>
      <c r="AB70" s="270"/>
      <c r="AC70" s="270"/>
      <c r="AD70" s="270"/>
      <c r="AE70" s="270"/>
      <c r="AF70" s="270"/>
      <c r="AG70" s="270"/>
      <c r="AH70" s="270">
        <v>2002</v>
      </c>
      <c r="AI70" s="271"/>
      <c r="AJ70" s="271"/>
      <c r="AK70" s="271"/>
      <c r="AL70" s="271"/>
      <c r="AM70" s="271"/>
      <c r="AN70" s="271"/>
      <c r="AO70" s="222">
        <v>7039</v>
      </c>
      <c r="AP70" s="222"/>
    </row>
    <row r="71" spans="1:42" s="115" customFormat="1" ht="25.5" customHeight="1">
      <c r="A71" s="149">
        <v>28</v>
      </c>
      <c r="B71" s="311"/>
      <c r="C71" s="270" t="s">
        <v>1424</v>
      </c>
      <c r="D71" s="270" t="s">
        <v>1439</v>
      </c>
      <c r="E71" s="270" t="s">
        <v>1188</v>
      </c>
      <c r="F71" s="270" t="s">
        <v>1426</v>
      </c>
      <c r="G71" s="222">
        <v>6487</v>
      </c>
      <c r="H71" s="222">
        <v>3718</v>
      </c>
      <c r="I71" s="222">
        <v>22520</v>
      </c>
      <c r="J71" s="270"/>
      <c r="K71" s="270"/>
      <c r="L71" s="270"/>
      <c r="M71" s="270"/>
      <c r="N71" s="222">
        <v>1048</v>
      </c>
      <c r="O71" s="222">
        <v>162</v>
      </c>
      <c r="P71" s="222" t="s">
        <v>1440</v>
      </c>
      <c r="Q71" s="270" t="s">
        <v>1441</v>
      </c>
      <c r="R71" s="222">
        <v>873</v>
      </c>
      <c r="S71" s="222" t="s">
        <v>1442</v>
      </c>
      <c r="T71" s="222">
        <v>175</v>
      </c>
      <c r="U71" s="306"/>
      <c r="V71" s="306"/>
      <c r="W71" s="270"/>
      <c r="X71" s="270"/>
      <c r="Y71" s="270"/>
      <c r="Z71" s="270"/>
      <c r="AA71" s="270" t="s">
        <v>1204</v>
      </c>
      <c r="AB71" s="270"/>
      <c r="AC71" s="270"/>
      <c r="AD71" s="270"/>
      <c r="AE71" s="270"/>
      <c r="AF71" s="270"/>
      <c r="AG71" s="270"/>
      <c r="AH71" s="270">
        <v>2002</v>
      </c>
      <c r="AI71" s="271"/>
      <c r="AJ71" s="271"/>
      <c r="AK71" s="271"/>
      <c r="AL71" s="271"/>
      <c r="AM71" s="271"/>
      <c r="AN71" s="271"/>
      <c r="AO71" s="222">
        <v>22348</v>
      </c>
      <c r="AP71" s="222"/>
    </row>
    <row r="72" spans="1:42" s="115" customFormat="1" ht="25.5" customHeight="1">
      <c r="A72" s="149">
        <v>29</v>
      </c>
      <c r="B72" s="311"/>
      <c r="C72" s="270" t="s">
        <v>1443</v>
      </c>
      <c r="D72" s="270" t="s">
        <v>1444</v>
      </c>
      <c r="E72" s="270" t="s">
        <v>1443</v>
      </c>
      <c r="F72" s="270" t="s">
        <v>1445</v>
      </c>
      <c r="G72" s="222">
        <v>10357</v>
      </c>
      <c r="H72" s="222">
        <v>1924.19</v>
      </c>
      <c r="I72" s="222">
        <v>6985</v>
      </c>
      <c r="J72" s="271" t="s">
        <v>1174</v>
      </c>
      <c r="K72" s="273"/>
      <c r="L72" s="271"/>
      <c r="M72" s="271"/>
      <c r="N72" s="222">
        <v>1848</v>
      </c>
      <c r="O72" s="222">
        <v>760</v>
      </c>
      <c r="P72" s="222" t="s">
        <v>1446</v>
      </c>
      <c r="Q72" s="270" t="s">
        <v>1363</v>
      </c>
      <c r="R72" s="222">
        <v>902</v>
      </c>
      <c r="S72" s="222" t="s">
        <v>1447</v>
      </c>
      <c r="T72" s="222">
        <v>186</v>
      </c>
      <c r="U72" s="271" t="s">
        <v>1448</v>
      </c>
      <c r="V72" s="271"/>
      <c r="W72" s="271"/>
      <c r="X72" s="271"/>
      <c r="Y72" s="271"/>
      <c r="Z72" s="271"/>
      <c r="AA72" s="270" t="s">
        <v>1449</v>
      </c>
      <c r="AB72" s="270"/>
      <c r="AC72" s="270"/>
      <c r="AD72" s="270"/>
      <c r="AE72" s="270"/>
      <c r="AF72" s="270"/>
      <c r="AG72" s="270"/>
      <c r="AH72" s="270">
        <v>2000</v>
      </c>
      <c r="AI72" s="271"/>
      <c r="AJ72" s="271">
        <v>1250</v>
      </c>
      <c r="AK72" s="271"/>
      <c r="AL72" s="271"/>
      <c r="AM72" s="271">
        <v>200</v>
      </c>
      <c r="AN72" s="271"/>
      <c r="AO72" s="222">
        <v>13805</v>
      </c>
      <c r="AP72" s="222"/>
    </row>
    <row r="73" spans="1:42" s="115" customFormat="1" ht="25.5" customHeight="1">
      <c r="A73" s="148">
        <v>30</v>
      </c>
      <c r="B73" s="311"/>
      <c r="C73" s="270" t="s">
        <v>1443</v>
      </c>
      <c r="D73" s="270" t="s">
        <v>1450</v>
      </c>
      <c r="E73" s="270" t="s">
        <v>1443</v>
      </c>
      <c r="F73" s="270" t="s">
        <v>1445</v>
      </c>
      <c r="G73" s="222">
        <v>1864</v>
      </c>
      <c r="H73" s="222">
        <v>972.56</v>
      </c>
      <c r="I73" s="222">
        <v>1978.41</v>
      </c>
      <c r="J73" s="271"/>
      <c r="K73" s="273"/>
      <c r="L73" s="271"/>
      <c r="M73" s="271"/>
      <c r="N73" s="222">
        <v>669</v>
      </c>
      <c r="O73" s="222" t="s">
        <v>1219</v>
      </c>
      <c r="P73" s="222" t="s">
        <v>1219</v>
      </c>
      <c r="Q73" s="270" t="s">
        <v>1219</v>
      </c>
      <c r="R73" s="222">
        <v>669</v>
      </c>
      <c r="S73" s="222" t="s">
        <v>1451</v>
      </c>
      <c r="T73" s="222">
        <v>169</v>
      </c>
      <c r="U73" s="271" t="s">
        <v>1267</v>
      </c>
      <c r="V73" s="271"/>
      <c r="W73" s="271"/>
      <c r="X73" s="271"/>
      <c r="Y73" s="271"/>
      <c r="Z73" s="271"/>
      <c r="AA73" s="270" t="s">
        <v>1452</v>
      </c>
      <c r="AB73" s="270"/>
      <c r="AC73" s="270"/>
      <c r="AD73" s="270"/>
      <c r="AE73" s="270"/>
      <c r="AF73" s="270"/>
      <c r="AG73" s="270"/>
      <c r="AH73" s="270">
        <v>2006</v>
      </c>
      <c r="AI73" s="271" t="s">
        <v>1269</v>
      </c>
      <c r="AJ73" s="271"/>
      <c r="AK73" s="271"/>
      <c r="AL73" s="271"/>
      <c r="AM73" s="271"/>
      <c r="AN73" s="271"/>
      <c r="AO73" s="222">
        <v>3738</v>
      </c>
      <c r="AP73" s="222"/>
    </row>
    <row r="74" spans="1:42" s="115" customFormat="1" ht="25.5" customHeight="1">
      <c r="A74" s="149">
        <v>31</v>
      </c>
      <c r="B74" s="311"/>
      <c r="C74" s="270" t="s">
        <v>1453</v>
      </c>
      <c r="D74" s="270" t="s">
        <v>1454</v>
      </c>
      <c r="E74" s="270" t="s">
        <v>1453</v>
      </c>
      <c r="F74" s="270" t="s">
        <v>1455</v>
      </c>
      <c r="G74" s="222">
        <v>26092</v>
      </c>
      <c r="H74" s="222">
        <v>1724</v>
      </c>
      <c r="I74" s="222">
        <v>7380</v>
      </c>
      <c r="J74" s="271" t="s">
        <v>1456</v>
      </c>
      <c r="K74" s="273"/>
      <c r="L74" s="271"/>
      <c r="M74" s="271"/>
      <c r="N74" s="222">
        <v>2636</v>
      </c>
      <c r="O74" s="222">
        <v>891</v>
      </c>
      <c r="P74" s="222" t="s">
        <v>1457</v>
      </c>
      <c r="Q74" s="270" t="s">
        <v>1363</v>
      </c>
      <c r="R74" s="222">
        <v>1283</v>
      </c>
      <c r="S74" s="222" t="s">
        <v>1458</v>
      </c>
      <c r="T74" s="222">
        <v>462</v>
      </c>
      <c r="U74" s="271" t="s">
        <v>1459</v>
      </c>
      <c r="V74" s="271"/>
      <c r="W74" s="271"/>
      <c r="X74" s="271"/>
      <c r="Y74" s="271"/>
      <c r="Z74" s="271"/>
      <c r="AA74" s="270" t="s">
        <v>1460</v>
      </c>
      <c r="AB74" s="270" t="s">
        <v>1461</v>
      </c>
      <c r="AC74" s="270"/>
      <c r="AD74" s="270"/>
      <c r="AE74" s="270"/>
      <c r="AF74" s="270"/>
      <c r="AG74" s="270"/>
      <c r="AH74" s="270">
        <v>1994</v>
      </c>
      <c r="AI74" s="305">
        <v>21</v>
      </c>
      <c r="AJ74" s="305"/>
      <c r="AK74" s="305">
        <v>65</v>
      </c>
      <c r="AL74" s="305">
        <v>45</v>
      </c>
      <c r="AM74" s="305"/>
      <c r="AN74" s="271"/>
      <c r="AO74" s="222">
        <v>7290</v>
      </c>
      <c r="AP74" s="222"/>
    </row>
    <row r="75" spans="1:42" s="115" customFormat="1" ht="25.5" customHeight="1">
      <c r="A75" s="149">
        <v>32</v>
      </c>
      <c r="B75" s="311"/>
      <c r="C75" s="270" t="s">
        <v>1453</v>
      </c>
      <c r="D75" s="270" t="s">
        <v>1462</v>
      </c>
      <c r="E75" s="270" t="s">
        <v>1453</v>
      </c>
      <c r="F75" s="270" t="s">
        <v>1455</v>
      </c>
      <c r="G75" s="222">
        <v>11608</v>
      </c>
      <c r="H75" s="222">
        <v>2878</v>
      </c>
      <c r="I75" s="222">
        <v>3120</v>
      </c>
      <c r="J75" s="271"/>
      <c r="K75" s="273"/>
      <c r="L75" s="271"/>
      <c r="M75" s="271"/>
      <c r="N75" s="222"/>
      <c r="O75" s="222"/>
      <c r="P75" s="222"/>
      <c r="Q75" s="270"/>
      <c r="R75" s="222"/>
      <c r="S75" s="222"/>
      <c r="T75" s="222">
        <v>253</v>
      </c>
      <c r="U75" s="271"/>
      <c r="V75" s="271"/>
      <c r="W75" s="271"/>
      <c r="X75" s="271"/>
      <c r="Y75" s="271"/>
      <c r="Z75" s="271"/>
      <c r="AA75" s="270" t="s">
        <v>1463</v>
      </c>
      <c r="AB75" s="270"/>
      <c r="AC75" s="270"/>
      <c r="AD75" s="270"/>
      <c r="AE75" s="270"/>
      <c r="AF75" s="270"/>
      <c r="AG75" s="270"/>
      <c r="AH75" s="270">
        <v>2006</v>
      </c>
      <c r="AI75" s="305"/>
      <c r="AJ75" s="305"/>
      <c r="AK75" s="305"/>
      <c r="AL75" s="305"/>
      <c r="AM75" s="305"/>
      <c r="AN75" s="271"/>
      <c r="AO75" s="222">
        <v>5458</v>
      </c>
      <c r="AP75" s="222"/>
    </row>
    <row r="76" spans="1:42" s="115" customFormat="1" ht="25.5" customHeight="1">
      <c r="A76" s="149">
        <v>33</v>
      </c>
      <c r="B76" s="311"/>
      <c r="C76" s="270" t="s">
        <v>1453</v>
      </c>
      <c r="D76" s="270" t="s">
        <v>1464</v>
      </c>
      <c r="E76" s="270" t="s">
        <v>1465</v>
      </c>
      <c r="F76" s="270" t="s">
        <v>1466</v>
      </c>
      <c r="G76" s="222">
        <v>13886</v>
      </c>
      <c r="H76" s="222"/>
      <c r="I76" s="222">
        <v>14325</v>
      </c>
      <c r="J76" s="271"/>
      <c r="K76" s="273"/>
      <c r="L76" s="271"/>
      <c r="M76" s="271"/>
      <c r="N76" s="222"/>
      <c r="O76" s="222"/>
      <c r="P76" s="222"/>
      <c r="Q76" s="270"/>
      <c r="R76" s="222"/>
      <c r="S76" s="222" t="s">
        <v>1467</v>
      </c>
      <c r="T76" s="222">
        <v>250</v>
      </c>
      <c r="U76" s="271"/>
      <c r="V76" s="271"/>
      <c r="W76" s="271"/>
      <c r="X76" s="271"/>
      <c r="Y76" s="271"/>
      <c r="Z76" s="271"/>
      <c r="AA76" s="270" t="s">
        <v>1468</v>
      </c>
      <c r="AB76" s="270"/>
      <c r="AC76" s="270"/>
      <c r="AD76" s="270"/>
      <c r="AE76" s="270"/>
      <c r="AF76" s="270"/>
      <c r="AG76" s="270"/>
      <c r="AH76" s="270">
        <v>2006</v>
      </c>
      <c r="AI76" s="305"/>
      <c r="AJ76" s="305"/>
      <c r="AK76" s="305"/>
      <c r="AL76" s="305"/>
      <c r="AM76" s="305"/>
      <c r="AN76" s="271"/>
      <c r="AO76" s="222">
        <v>18549</v>
      </c>
      <c r="AP76" s="222"/>
    </row>
    <row r="77" spans="1:42" s="115" customFormat="1" ht="25.5" customHeight="1">
      <c r="A77" s="113">
        <v>34</v>
      </c>
      <c r="B77" s="311"/>
      <c r="C77" s="276" t="s">
        <v>1453</v>
      </c>
      <c r="D77" s="276" t="s">
        <v>1469</v>
      </c>
      <c r="E77" s="276" t="s">
        <v>1453</v>
      </c>
      <c r="F77" s="276" t="s">
        <v>1470</v>
      </c>
      <c r="G77" s="280">
        <v>76544</v>
      </c>
      <c r="H77" s="280">
        <v>766</v>
      </c>
      <c r="I77" s="280">
        <v>1501</v>
      </c>
      <c r="J77" s="271"/>
      <c r="K77" s="273"/>
      <c r="L77" s="271"/>
      <c r="M77" s="271"/>
      <c r="N77" s="222"/>
      <c r="O77" s="222"/>
      <c r="P77" s="222"/>
      <c r="Q77" s="270"/>
      <c r="R77" s="222"/>
      <c r="S77" s="222"/>
      <c r="T77" s="222">
        <v>189</v>
      </c>
      <c r="U77" s="271"/>
      <c r="V77" s="271"/>
      <c r="W77" s="271"/>
      <c r="X77" s="271"/>
      <c r="Y77" s="271"/>
      <c r="Z77" s="271"/>
      <c r="AA77" s="270" t="s">
        <v>1471</v>
      </c>
      <c r="AB77" s="270"/>
      <c r="AC77" s="270"/>
      <c r="AD77" s="270"/>
      <c r="AE77" s="270"/>
      <c r="AF77" s="270"/>
      <c r="AG77" s="270"/>
      <c r="AH77" s="270">
        <v>2008</v>
      </c>
      <c r="AI77" s="305"/>
      <c r="AJ77" s="305"/>
      <c r="AK77" s="305"/>
      <c r="AL77" s="305"/>
      <c r="AM77" s="305"/>
      <c r="AN77" s="271"/>
      <c r="AO77" s="222">
        <v>1180</v>
      </c>
      <c r="AP77" s="222"/>
    </row>
    <row r="78" spans="1:42" s="115" customFormat="1" ht="25.5" customHeight="1">
      <c r="A78" s="140">
        <v>35</v>
      </c>
      <c r="B78" s="311"/>
      <c r="C78" s="270" t="s">
        <v>1472</v>
      </c>
      <c r="D78" s="270" t="s">
        <v>1473</v>
      </c>
      <c r="E78" s="270" t="s">
        <v>1472</v>
      </c>
      <c r="F78" s="270" t="s">
        <v>1474</v>
      </c>
      <c r="G78" s="222">
        <v>50362</v>
      </c>
      <c r="H78" s="222">
        <v>979</v>
      </c>
      <c r="I78" s="222">
        <v>2494</v>
      </c>
      <c r="J78" s="271" t="s">
        <v>1173</v>
      </c>
      <c r="K78" s="273" t="s">
        <v>1475</v>
      </c>
      <c r="L78" s="271" t="s">
        <v>1174</v>
      </c>
      <c r="M78" s="271" t="s">
        <v>1476</v>
      </c>
      <c r="N78" s="222">
        <v>933</v>
      </c>
      <c r="O78" s="222">
        <v>636</v>
      </c>
      <c r="P78" s="222" t="s">
        <v>1477</v>
      </c>
      <c r="Q78" s="270" t="s">
        <v>1478</v>
      </c>
      <c r="R78" s="222"/>
      <c r="S78" s="222"/>
      <c r="T78" s="222">
        <v>297</v>
      </c>
      <c r="U78" s="271">
        <v>2311</v>
      </c>
      <c r="V78" s="271"/>
      <c r="W78" s="271"/>
      <c r="X78" s="271"/>
      <c r="Y78" s="271"/>
      <c r="Z78" s="271"/>
      <c r="AA78" s="270" t="s">
        <v>1479</v>
      </c>
      <c r="AB78" s="270"/>
      <c r="AC78" s="270"/>
      <c r="AD78" s="270"/>
      <c r="AE78" s="270"/>
      <c r="AF78" s="270"/>
      <c r="AG78" s="270"/>
      <c r="AH78" s="270" t="s">
        <v>1480</v>
      </c>
      <c r="AI78" s="305"/>
      <c r="AJ78" s="305"/>
      <c r="AK78" s="305"/>
      <c r="AL78" s="305"/>
      <c r="AM78" s="305"/>
      <c r="AN78" s="285"/>
      <c r="AO78" s="222">
        <v>2311</v>
      </c>
      <c r="AP78" s="222"/>
    </row>
    <row r="79" spans="1:42" s="115" customFormat="1" ht="25.5" customHeight="1">
      <c r="A79" s="148">
        <v>36</v>
      </c>
      <c r="B79" s="311"/>
      <c r="C79" s="270" t="s">
        <v>1472</v>
      </c>
      <c r="D79" s="270" t="s">
        <v>1481</v>
      </c>
      <c r="E79" s="270" t="s">
        <v>1472</v>
      </c>
      <c r="F79" s="270" t="s">
        <v>1474</v>
      </c>
      <c r="G79" s="222">
        <v>12587</v>
      </c>
      <c r="H79" s="222">
        <v>796</v>
      </c>
      <c r="I79" s="222">
        <v>795</v>
      </c>
      <c r="J79" s="271" t="s">
        <v>1482</v>
      </c>
      <c r="K79" s="273" t="s">
        <v>1403</v>
      </c>
      <c r="L79" s="271" t="s">
        <v>1146</v>
      </c>
      <c r="M79" s="271" t="s">
        <v>1483</v>
      </c>
      <c r="N79" s="222">
        <v>540</v>
      </c>
      <c r="O79" s="222">
        <v>540</v>
      </c>
      <c r="P79" s="222" t="s">
        <v>1484</v>
      </c>
      <c r="Q79" s="270" t="s">
        <v>1485</v>
      </c>
      <c r="R79" s="222"/>
      <c r="S79" s="222"/>
      <c r="T79" s="222"/>
      <c r="U79" s="271">
        <v>48</v>
      </c>
      <c r="V79" s="271"/>
      <c r="W79" s="271"/>
      <c r="X79" s="271"/>
      <c r="Y79" s="271"/>
      <c r="Z79" s="271"/>
      <c r="AA79" s="270"/>
      <c r="AB79" s="270"/>
      <c r="AC79" s="270"/>
      <c r="AD79" s="270"/>
      <c r="AE79" s="270"/>
      <c r="AF79" s="270"/>
      <c r="AG79" s="270"/>
      <c r="AH79" s="270">
        <v>1997</v>
      </c>
      <c r="AI79" s="271">
        <v>55</v>
      </c>
      <c r="AJ79" s="271"/>
      <c r="AK79" s="271">
        <v>80</v>
      </c>
      <c r="AL79" s="271"/>
      <c r="AM79" s="271"/>
      <c r="AN79" s="271"/>
      <c r="AO79" s="222">
        <v>698</v>
      </c>
      <c r="AP79" s="222"/>
    </row>
    <row r="80" spans="1:42" s="115" customFormat="1" ht="25.5" customHeight="1">
      <c r="A80" s="148"/>
      <c r="B80" s="311"/>
      <c r="C80" s="270" t="s">
        <v>1472</v>
      </c>
      <c r="D80" s="270" t="s">
        <v>1486</v>
      </c>
      <c r="E80" s="270" t="s">
        <v>1472</v>
      </c>
      <c r="F80" s="270" t="s">
        <v>1474</v>
      </c>
      <c r="G80" s="222">
        <v>3304</v>
      </c>
      <c r="H80" s="222">
        <v>1571</v>
      </c>
      <c r="I80" s="222">
        <v>9914</v>
      </c>
      <c r="J80" s="271" t="s">
        <v>1483</v>
      </c>
      <c r="K80" s="273" t="s">
        <v>1175</v>
      </c>
      <c r="L80" s="271" t="s">
        <v>1487</v>
      </c>
      <c r="M80" s="271" t="s">
        <v>1154</v>
      </c>
      <c r="N80" s="222">
        <v>2557</v>
      </c>
      <c r="O80" s="222">
        <v>1080</v>
      </c>
      <c r="P80" s="222" t="s">
        <v>1488</v>
      </c>
      <c r="Q80" s="270" t="s">
        <v>1489</v>
      </c>
      <c r="R80" s="222">
        <v>969</v>
      </c>
      <c r="S80" s="222" t="s">
        <v>1490</v>
      </c>
      <c r="T80" s="222">
        <v>508</v>
      </c>
      <c r="U80" s="271">
        <v>40</v>
      </c>
      <c r="V80" s="271"/>
      <c r="W80" s="271"/>
      <c r="X80" s="271"/>
      <c r="Y80" s="271"/>
      <c r="Z80" s="271"/>
      <c r="AA80" s="270" t="s">
        <v>1491</v>
      </c>
      <c r="AB80" s="270"/>
      <c r="AC80" s="270"/>
      <c r="AD80" s="270"/>
      <c r="AE80" s="270"/>
      <c r="AF80" s="270"/>
      <c r="AG80" s="270"/>
      <c r="AH80" s="270">
        <v>2004</v>
      </c>
      <c r="AI80" s="271"/>
      <c r="AJ80" s="271"/>
      <c r="AK80" s="271"/>
      <c r="AL80" s="271"/>
      <c r="AM80" s="271"/>
      <c r="AN80" s="271"/>
      <c r="AO80" s="222">
        <v>19000</v>
      </c>
      <c r="AP80" s="222"/>
    </row>
    <row r="81" spans="1:42" s="115" customFormat="1" ht="25.5" customHeight="1">
      <c r="A81" s="148">
        <v>37</v>
      </c>
      <c r="B81" s="311"/>
      <c r="C81" s="270" t="s">
        <v>1472</v>
      </c>
      <c r="D81" s="276" t="s">
        <v>1492</v>
      </c>
      <c r="E81" s="270" t="s">
        <v>1472</v>
      </c>
      <c r="F81" s="276" t="s">
        <v>1493</v>
      </c>
      <c r="G81" s="275">
        <v>1372</v>
      </c>
      <c r="H81" s="275"/>
      <c r="I81" s="275">
        <v>7048</v>
      </c>
      <c r="J81" s="274"/>
      <c r="K81" s="274"/>
      <c r="L81" s="274"/>
      <c r="M81" s="274"/>
      <c r="N81" s="275"/>
      <c r="O81" s="275">
        <v>214</v>
      </c>
      <c r="P81" s="275" t="s">
        <v>1494</v>
      </c>
      <c r="Q81" s="276" t="s">
        <v>1495</v>
      </c>
      <c r="R81" s="275">
        <v>700</v>
      </c>
      <c r="S81" s="275" t="s">
        <v>1496</v>
      </c>
      <c r="T81" s="275">
        <v>181</v>
      </c>
      <c r="U81" s="274"/>
      <c r="V81" s="274"/>
      <c r="W81" s="274"/>
      <c r="X81" s="274"/>
      <c r="Y81" s="274"/>
      <c r="Z81" s="274"/>
      <c r="AA81" s="276" t="s">
        <v>1497</v>
      </c>
      <c r="AB81" s="276"/>
      <c r="AC81" s="276"/>
      <c r="AD81" s="276"/>
      <c r="AE81" s="276"/>
      <c r="AF81" s="276"/>
      <c r="AG81" s="276"/>
      <c r="AH81" s="276">
        <v>2004</v>
      </c>
      <c r="AI81" s="274"/>
      <c r="AJ81" s="274"/>
      <c r="AK81" s="274"/>
      <c r="AL81" s="274"/>
      <c r="AM81" s="274"/>
      <c r="AN81" s="274"/>
      <c r="AO81" s="275">
        <v>18700</v>
      </c>
      <c r="AP81" s="275"/>
    </row>
    <row r="82" spans="1:42" s="115" customFormat="1" ht="25.5" customHeight="1">
      <c r="A82" s="148"/>
      <c r="B82" s="311"/>
      <c r="C82" s="270" t="s">
        <v>1472</v>
      </c>
      <c r="D82" s="270" t="s">
        <v>1498</v>
      </c>
      <c r="E82" s="270" t="s">
        <v>1188</v>
      </c>
      <c r="F82" s="377" t="s">
        <v>1499</v>
      </c>
      <c r="G82" s="222">
        <v>6408</v>
      </c>
      <c r="H82" s="222">
        <v>2803</v>
      </c>
      <c r="I82" s="222">
        <v>9716</v>
      </c>
      <c r="J82" s="271"/>
      <c r="K82" s="271"/>
      <c r="L82" s="273"/>
      <c r="M82" s="271"/>
      <c r="N82" s="222">
        <f>SUM(O82,R82,T82)</f>
        <v>4770</v>
      </c>
      <c r="O82" s="222"/>
      <c r="P82" s="271">
        <v>0</v>
      </c>
      <c r="Q82" s="270"/>
      <c r="R82" s="275">
        <v>2806</v>
      </c>
      <c r="S82" s="222" t="s">
        <v>1500</v>
      </c>
      <c r="T82" s="222">
        <v>1964</v>
      </c>
      <c r="U82" s="270">
        <v>1991</v>
      </c>
      <c r="V82" s="271"/>
      <c r="W82" s="271">
        <v>1110</v>
      </c>
      <c r="X82" s="271">
        <v>3000</v>
      </c>
      <c r="Y82" s="271"/>
      <c r="Z82" s="271"/>
      <c r="AA82" s="270" t="s">
        <v>1501</v>
      </c>
      <c r="AB82" s="270">
        <v>4110</v>
      </c>
      <c r="AC82" s="270"/>
      <c r="AD82" s="270"/>
      <c r="AE82" s="270"/>
      <c r="AF82" s="270"/>
      <c r="AG82" s="270"/>
      <c r="AH82" s="270">
        <v>2001</v>
      </c>
      <c r="AI82" s="271"/>
      <c r="AJ82" s="271"/>
      <c r="AK82" s="271"/>
      <c r="AL82" s="271"/>
      <c r="AM82" s="271"/>
      <c r="AN82" s="271"/>
      <c r="AO82" s="222">
        <v>9423</v>
      </c>
      <c r="AP82" s="222"/>
    </row>
    <row r="83" spans="1:42" s="115" customFormat="1" ht="25.5" customHeight="1">
      <c r="A83" s="148"/>
      <c r="B83" s="311"/>
      <c r="C83" s="270" t="s">
        <v>1472</v>
      </c>
      <c r="D83" s="276" t="s">
        <v>1502</v>
      </c>
      <c r="E83" s="276" t="s">
        <v>1188</v>
      </c>
      <c r="F83" s="276" t="s">
        <v>1503</v>
      </c>
      <c r="G83" s="275">
        <v>8265</v>
      </c>
      <c r="H83" s="275">
        <v>2095</v>
      </c>
      <c r="I83" s="275">
        <v>6391</v>
      </c>
      <c r="J83" s="274"/>
      <c r="K83" s="274"/>
      <c r="L83" s="274"/>
      <c r="M83" s="274"/>
      <c r="N83" s="275">
        <v>1762</v>
      </c>
      <c r="O83" s="275">
        <v>896</v>
      </c>
      <c r="P83" s="275" t="s">
        <v>1504</v>
      </c>
      <c r="Q83" s="276" t="s">
        <v>1505</v>
      </c>
      <c r="R83" s="275">
        <v>691</v>
      </c>
      <c r="S83" s="275" t="s">
        <v>1506</v>
      </c>
      <c r="T83" s="275">
        <v>175</v>
      </c>
      <c r="U83" s="274"/>
      <c r="V83" s="274"/>
      <c r="W83" s="274"/>
      <c r="X83" s="274"/>
      <c r="Y83" s="274"/>
      <c r="Z83" s="274"/>
      <c r="AA83" s="276" t="s">
        <v>1507</v>
      </c>
      <c r="AB83" s="276"/>
      <c r="AC83" s="276"/>
      <c r="AD83" s="276"/>
      <c r="AE83" s="276"/>
      <c r="AF83" s="276"/>
      <c r="AG83" s="276"/>
      <c r="AH83" s="276">
        <v>1994</v>
      </c>
      <c r="AI83" s="274"/>
      <c r="AJ83" s="274"/>
      <c r="AK83" s="274"/>
      <c r="AL83" s="274"/>
      <c r="AM83" s="274"/>
      <c r="AN83" s="274"/>
      <c r="AO83" s="275">
        <v>5150</v>
      </c>
      <c r="AP83" s="275"/>
    </row>
    <row r="84" spans="1:42" s="115" customFormat="1" ht="25.5" customHeight="1">
      <c r="A84" s="148"/>
      <c r="B84" s="311"/>
      <c r="C84" s="270" t="s">
        <v>1508</v>
      </c>
      <c r="D84" s="270" t="s">
        <v>1509</v>
      </c>
      <c r="E84" s="270" t="s">
        <v>1508</v>
      </c>
      <c r="F84" s="270" t="s">
        <v>1510</v>
      </c>
      <c r="G84" s="279">
        <v>4426</v>
      </c>
      <c r="H84" s="279">
        <v>2620</v>
      </c>
      <c r="I84" s="279">
        <v>8690</v>
      </c>
      <c r="J84" s="271"/>
      <c r="K84" s="273"/>
      <c r="L84" s="271"/>
      <c r="M84" s="271"/>
      <c r="N84" s="279">
        <v>1782</v>
      </c>
      <c r="O84" s="279">
        <v>917</v>
      </c>
      <c r="P84" s="271" t="s">
        <v>1511</v>
      </c>
      <c r="Q84" s="270" t="s">
        <v>1512</v>
      </c>
      <c r="R84" s="279">
        <v>865</v>
      </c>
      <c r="S84" s="279" t="s">
        <v>1447</v>
      </c>
      <c r="T84" s="279">
        <v>356</v>
      </c>
      <c r="U84" s="271"/>
      <c r="V84" s="271"/>
      <c r="W84" s="271"/>
      <c r="X84" s="271"/>
      <c r="Y84" s="271"/>
      <c r="Z84" s="271"/>
      <c r="AA84" s="270" t="s">
        <v>1513</v>
      </c>
      <c r="AB84" s="270"/>
      <c r="AC84" s="270"/>
      <c r="AD84" s="270"/>
      <c r="AE84" s="270"/>
      <c r="AF84" s="270"/>
      <c r="AG84" s="270"/>
      <c r="AH84" s="270">
        <v>2004</v>
      </c>
      <c r="AI84" s="271"/>
      <c r="AJ84" s="271"/>
      <c r="AK84" s="271"/>
      <c r="AL84" s="271"/>
      <c r="AM84" s="271"/>
      <c r="AN84" s="271"/>
      <c r="AO84" s="222">
        <v>19123</v>
      </c>
      <c r="AP84" s="279"/>
    </row>
    <row r="85" spans="1:42" s="115" customFormat="1" ht="25.5" customHeight="1">
      <c r="A85" s="148"/>
      <c r="B85" s="311"/>
      <c r="C85" s="270" t="s">
        <v>1508</v>
      </c>
      <c r="D85" s="270" t="s">
        <v>1514</v>
      </c>
      <c r="E85" s="270" t="s">
        <v>1508</v>
      </c>
      <c r="F85" s="270" t="s">
        <v>1515</v>
      </c>
      <c r="G85" s="279">
        <v>10206</v>
      </c>
      <c r="H85" s="279"/>
      <c r="I85" s="279">
        <v>7422</v>
      </c>
      <c r="J85" s="271"/>
      <c r="K85" s="273"/>
      <c r="L85" s="271"/>
      <c r="M85" s="271"/>
      <c r="N85" s="279">
        <v>954</v>
      </c>
      <c r="O85" s="279">
        <v>648</v>
      </c>
      <c r="P85" s="271"/>
      <c r="Q85" s="270" t="s">
        <v>1516</v>
      </c>
      <c r="R85" s="279"/>
      <c r="S85" s="279"/>
      <c r="T85" s="279">
        <v>306</v>
      </c>
      <c r="U85" s="271"/>
      <c r="V85" s="271"/>
      <c r="W85" s="271"/>
      <c r="X85" s="271"/>
      <c r="Y85" s="271"/>
      <c r="Z85" s="271"/>
      <c r="AA85" s="270" t="s">
        <v>1517</v>
      </c>
      <c r="AB85" s="270"/>
      <c r="AC85" s="270"/>
      <c r="AD85" s="270"/>
      <c r="AE85" s="270"/>
      <c r="AF85" s="270"/>
      <c r="AG85" s="270"/>
      <c r="AH85" s="270">
        <v>2000</v>
      </c>
      <c r="AI85" s="271"/>
      <c r="AJ85" s="271"/>
      <c r="AK85" s="271"/>
      <c r="AL85" s="271"/>
      <c r="AM85" s="271"/>
      <c r="AN85" s="271"/>
      <c r="AO85" s="222"/>
      <c r="AP85" s="279"/>
    </row>
    <row r="86" spans="1:42" s="115" customFormat="1" ht="25.5" customHeight="1">
      <c r="A86" s="148"/>
      <c r="B86" s="311"/>
      <c r="C86" s="270" t="s">
        <v>1508</v>
      </c>
      <c r="D86" s="270" t="s">
        <v>1518</v>
      </c>
      <c r="E86" s="270" t="s">
        <v>1508</v>
      </c>
      <c r="F86" s="270" t="s">
        <v>1519</v>
      </c>
      <c r="G86" s="279">
        <v>602</v>
      </c>
      <c r="H86" s="279"/>
      <c r="I86" s="279">
        <v>2147</v>
      </c>
      <c r="J86" s="271"/>
      <c r="K86" s="273"/>
      <c r="L86" s="271"/>
      <c r="M86" s="271"/>
      <c r="N86" s="279">
        <v>317</v>
      </c>
      <c r="O86" s="279">
        <v>237</v>
      </c>
      <c r="P86" s="271"/>
      <c r="Q86" s="270" t="s">
        <v>1516</v>
      </c>
      <c r="R86" s="279"/>
      <c r="S86" s="279"/>
      <c r="T86" s="279">
        <v>80</v>
      </c>
      <c r="U86" s="271"/>
      <c r="V86" s="271"/>
      <c r="W86" s="271"/>
      <c r="X86" s="271"/>
      <c r="Y86" s="271"/>
      <c r="Z86" s="271"/>
      <c r="AA86" s="270"/>
      <c r="AB86" s="270"/>
      <c r="AC86" s="270"/>
      <c r="AD86" s="270"/>
      <c r="AE86" s="270"/>
      <c r="AF86" s="270"/>
      <c r="AG86" s="270"/>
      <c r="AH86" s="270">
        <v>1997</v>
      </c>
      <c r="AI86" s="271"/>
      <c r="AJ86" s="271"/>
      <c r="AK86" s="271"/>
      <c r="AL86" s="271"/>
      <c r="AM86" s="271"/>
      <c r="AN86" s="271"/>
      <c r="AO86" s="222"/>
      <c r="AP86" s="279"/>
    </row>
    <row r="87" spans="1:42" s="115" customFormat="1" ht="25.5" customHeight="1">
      <c r="A87" s="148"/>
      <c r="B87" s="311"/>
      <c r="C87" s="270" t="s">
        <v>1508</v>
      </c>
      <c r="D87" s="270" t="s">
        <v>1520</v>
      </c>
      <c r="E87" s="270" t="s">
        <v>1188</v>
      </c>
      <c r="F87" s="270" t="s">
        <v>1521</v>
      </c>
      <c r="G87" s="279">
        <v>4799</v>
      </c>
      <c r="H87" s="279">
        <v>1873</v>
      </c>
      <c r="I87" s="279">
        <v>7603</v>
      </c>
      <c r="J87" s="271"/>
      <c r="K87" s="273"/>
      <c r="L87" s="271"/>
      <c r="M87" s="271"/>
      <c r="N87" s="279"/>
      <c r="O87" s="279">
        <v>792</v>
      </c>
      <c r="P87" s="271" t="s">
        <v>1522</v>
      </c>
      <c r="Q87" s="270"/>
      <c r="R87" s="279">
        <v>2687</v>
      </c>
      <c r="S87" s="279" t="s">
        <v>1523</v>
      </c>
      <c r="T87" s="279">
        <v>297</v>
      </c>
      <c r="U87" s="271"/>
      <c r="V87" s="271"/>
      <c r="W87" s="271"/>
      <c r="X87" s="271"/>
      <c r="Y87" s="271"/>
      <c r="Z87" s="271"/>
      <c r="AA87" s="270" t="s">
        <v>1524</v>
      </c>
      <c r="AB87" s="270"/>
      <c r="AC87" s="270"/>
      <c r="AD87" s="270"/>
      <c r="AE87" s="270"/>
      <c r="AF87" s="270"/>
      <c r="AG87" s="270"/>
      <c r="AH87" s="270">
        <v>1995</v>
      </c>
      <c r="AI87" s="271"/>
      <c r="AJ87" s="271"/>
      <c r="AK87" s="271"/>
      <c r="AL87" s="271"/>
      <c r="AM87" s="271"/>
      <c r="AN87" s="271"/>
      <c r="AO87" s="222"/>
      <c r="AP87" s="279"/>
    </row>
    <row r="88" spans="1:42" s="115" customFormat="1" ht="25.5" customHeight="1">
      <c r="A88" s="148"/>
      <c r="B88" s="311"/>
      <c r="C88" s="270" t="s">
        <v>1525</v>
      </c>
      <c r="D88" s="270" t="s">
        <v>1526</v>
      </c>
      <c r="E88" s="270" t="s">
        <v>1525</v>
      </c>
      <c r="F88" s="270" t="s">
        <v>1527</v>
      </c>
      <c r="G88" s="222">
        <v>6490</v>
      </c>
      <c r="H88" s="222">
        <v>1745</v>
      </c>
      <c r="I88" s="222">
        <v>7954</v>
      </c>
      <c r="J88" s="271" t="s">
        <v>1259</v>
      </c>
      <c r="K88" s="273" t="s">
        <v>1173</v>
      </c>
      <c r="L88" s="271" t="s">
        <v>1397</v>
      </c>
      <c r="M88" s="271" t="s">
        <v>1528</v>
      </c>
      <c r="N88" s="222">
        <f>SUM(O88,R88,T88)</f>
        <v>1465</v>
      </c>
      <c r="O88" s="222">
        <v>800</v>
      </c>
      <c r="P88" s="222" t="s">
        <v>1529</v>
      </c>
      <c r="Q88" s="270" t="s">
        <v>1530</v>
      </c>
      <c r="R88" s="222">
        <v>420</v>
      </c>
      <c r="S88" s="222" t="s">
        <v>1531</v>
      </c>
      <c r="T88" s="222">
        <v>245</v>
      </c>
      <c r="U88" s="271" t="s">
        <v>1532</v>
      </c>
      <c r="V88" s="271" t="s">
        <v>1533</v>
      </c>
      <c r="W88" s="271"/>
      <c r="X88" s="271"/>
      <c r="Y88" s="271"/>
      <c r="Z88" s="271"/>
      <c r="AA88" s="270" t="s">
        <v>1534</v>
      </c>
      <c r="AB88" s="270"/>
      <c r="AC88" s="270"/>
      <c r="AD88" s="270"/>
      <c r="AE88" s="270"/>
      <c r="AF88" s="270"/>
      <c r="AG88" s="270"/>
      <c r="AH88" s="270">
        <v>2003</v>
      </c>
      <c r="AI88" s="271"/>
      <c r="AJ88" s="271">
        <v>3900</v>
      </c>
      <c r="AK88" s="271"/>
      <c r="AL88" s="271"/>
      <c r="AM88" s="271"/>
      <c r="AN88" s="271"/>
      <c r="AO88" s="222">
        <v>14823</v>
      </c>
      <c r="AP88" s="222"/>
    </row>
    <row r="89" spans="1:42" s="115" customFormat="1" ht="25.5" customHeight="1">
      <c r="A89" s="148"/>
      <c r="B89" s="311"/>
      <c r="C89" s="270" t="s">
        <v>1525</v>
      </c>
      <c r="D89" s="270" t="s">
        <v>1535</v>
      </c>
      <c r="E89" s="270" t="s">
        <v>1525</v>
      </c>
      <c r="F89" s="270" t="s">
        <v>1527</v>
      </c>
      <c r="G89" s="222">
        <v>1967</v>
      </c>
      <c r="H89" s="222">
        <v>967</v>
      </c>
      <c r="I89" s="222">
        <v>1347</v>
      </c>
      <c r="J89" s="271" t="s">
        <v>1174</v>
      </c>
      <c r="K89" s="273" t="s">
        <v>1173</v>
      </c>
      <c r="L89" s="271" t="s">
        <v>1528</v>
      </c>
      <c r="M89" s="271" t="s">
        <v>1536</v>
      </c>
      <c r="N89" s="222">
        <f>SUM(O89,R89,T89)</f>
        <v>720</v>
      </c>
      <c r="O89" s="222">
        <v>720</v>
      </c>
      <c r="P89" s="222" t="s">
        <v>1537</v>
      </c>
      <c r="Q89" s="270" t="s">
        <v>1538</v>
      </c>
      <c r="R89" s="222"/>
      <c r="S89" s="222"/>
      <c r="T89" s="222"/>
      <c r="U89" s="271" t="s">
        <v>1539</v>
      </c>
      <c r="V89" s="271" t="s">
        <v>1540</v>
      </c>
      <c r="W89" s="271"/>
      <c r="X89" s="271"/>
      <c r="Y89" s="271"/>
      <c r="Z89" s="271"/>
      <c r="AA89" s="270" t="s">
        <v>1541</v>
      </c>
      <c r="AB89" s="270" t="s">
        <v>1461</v>
      </c>
      <c r="AC89" s="270"/>
      <c r="AD89" s="270"/>
      <c r="AE89" s="270"/>
      <c r="AF89" s="270"/>
      <c r="AG89" s="270"/>
      <c r="AH89" s="270">
        <v>2002</v>
      </c>
      <c r="AI89" s="271"/>
      <c r="AJ89" s="271" t="s">
        <v>1542</v>
      </c>
      <c r="AK89" s="271"/>
      <c r="AL89" s="271"/>
      <c r="AM89" s="271"/>
      <c r="AN89" s="271"/>
      <c r="AO89" s="222">
        <v>3400</v>
      </c>
      <c r="AP89" s="222"/>
    </row>
  </sheetData>
  <mergeCells count="27">
    <mergeCell ref="AP2:AP4"/>
    <mergeCell ref="AH2:AH4"/>
    <mergeCell ref="AI2:AO4"/>
    <mergeCell ref="AC2:AD2"/>
    <mergeCell ref="AE2:AG2"/>
    <mergeCell ref="AE3:AF3"/>
    <mergeCell ref="R3:S3"/>
    <mergeCell ref="A2:A4"/>
    <mergeCell ref="B2:B4"/>
    <mergeCell ref="C2:C4"/>
    <mergeCell ref="D2:D4"/>
    <mergeCell ref="B1:D1"/>
    <mergeCell ref="U1:AH1"/>
    <mergeCell ref="E2:E4"/>
    <mergeCell ref="F2:F4"/>
    <mergeCell ref="G2:G4"/>
    <mergeCell ref="AA2:AA4"/>
    <mergeCell ref="N3:N4"/>
    <mergeCell ref="J3:J4"/>
    <mergeCell ref="T3:T4"/>
    <mergeCell ref="O3:Q3"/>
    <mergeCell ref="H2:H4"/>
    <mergeCell ref="I2:I4"/>
    <mergeCell ref="J2:T2"/>
    <mergeCell ref="K3:K4"/>
    <mergeCell ref="L3:L4"/>
    <mergeCell ref="M3:M4"/>
  </mergeCells>
  <phoneticPr fontId="2" type="noConversion"/>
  <pageMargins left="0.74803149606299213" right="0.76" top="0.98425196850393704" bottom="1" header="0.51" footer="0.5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D11"/>
  <sheetViews>
    <sheetView view="pageBreakPreview" topLeftCell="B1" zoomScaleNormal="85" zoomScaleSheetLayoutView="90" workbookViewId="0">
      <pane ySplit="4" topLeftCell="A5" activePane="bottomLeft" state="frozen"/>
      <selection pane="bottomLeft" activeCell="J15" sqref="J15"/>
    </sheetView>
  </sheetViews>
  <sheetFormatPr defaultRowHeight="27.75" customHeight="1"/>
  <cols>
    <col min="1" max="1" width="5.21875" style="16" hidden="1" customWidth="1"/>
    <col min="2" max="2" width="4.5546875" style="157" customWidth="1"/>
    <col min="3" max="3" width="6.5546875" style="157" customWidth="1"/>
    <col min="4" max="4" width="18.6640625" style="160" customWidth="1"/>
    <col min="5" max="5" width="6.6640625" style="16" bestFit="1" customWidth="1"/>
    <col min="6" max="6" width="32.88671875" style="16" hidden="1" customWidth="1"/>
    <col min="7" max="7" width="15.44140625" style="16" customWidth="1"/>
    <col min="8" max="8" width="8" style="16" hidden="1" customWidth="1"/>
    <col min="9" max="9" width="25.33203125" style="16" hidden="1" customWidth="1"/>
    <col min="10" max="10" width="7.6640625" style="159" customWidth="1"/>
    <col min="11" max="11" width="7.33203125" style="159" customWidth="1"/>
    <col min="12" max="12" width="6.44140625" style="159" customWidth="1"/>
    <col min="13" max="14" width="14.6640625" style="16" hidden="1" customWidth="1"/>
    <col min="15" max="15" width="16.6640625" style="16" hidden="1" customWidth="1"/>
    <col min="16" max="16" width="6.44140625" style="159" customWidth="1"/>
    <col min="17" max="17" width="6.6640625" style="159" bestFit="1" customWidth="1"/>
    <col min="18" max="18" width="9.88671875" style="159" customWidth="1"/>
    <col min="19" max="19" width="4.33203125" style="159" customWidth="1"/>
    <col min="20" max="20" width="9.44140625" style="159" bestFit="1" customWidth="1"/>
    <col min="21" max="21" width="9.44140625" style="16" hidden="1" customWidth="1"/>
    <col min="22" max="22" width="14.44140625" style="16" hidden="1" customWidth="1"/>
    <col min="23" max="23" width="10.77734375" style="16" hidden="1" customWidth="1"/>
    <col min="24" max="24" width="15.33203125" style="16" hidden="1" customWidth="1"/>
    <col min="25" max="25" width="2.6640625" style="16" hidden="1" customWidth="1"/>
    <col min="26" max="26" width="3.21875" style="16" hidden="1" customWidth="1"/>
    <col min="27" max="27" width="11.44140625" style="159" customWidth="1"/>
    <col min="28" max="28" width="10.77734375" style="16" hidden="1" customWidth="1"/>
    <col min="29" max="29" width="5.77734375" style="16" hidden="1" customWidth="1"/>
    <col min="30" max="30" width="23.6640625" style="16" hidden="1" customWidth="1"/>
    <col min="31" max="31" width="9.5546875" style="16" hidden="1" customWidth="1"/>
    <col min="32" max="32" width="15.33203125" style="16" hidden="1" customWidth="1"/>
    <col min="33" max="33" width="25.88671875" style="16" hidden="1" customWidth="1"/>
    <col min="34" max="34" width="28.44140625" style="16" hidden="1" customWidth="1"/>
    <col min="35" max="35" width="18.109375" style="16" hidden="1" customWidth="1"/>
    <col min="36" max="36" width="17.5546875" style="16" hidden="1" customWidth="1"/>
    <col min="37" max="37" width="21.88671875" style="16" hidden="1" customWidth="1"/>
    <col min="38" max="38" width="19.5546875" style="16" hidden="1" customWidth="1"/>
    <col min="39" max="39" width="21" style="16" hidden="1" customWidth="1"/>
    <col min="40" max="40" width="22.21875" style="16" hidden="1" customWidth="1"/>
    <col min="41" max="41" width="12.21875" style="16" hidden="1" customWidth="1"/>
    <col min="42" max="42" width="20.44140625" style="16" hidden="1" customWidth="1"/>
    <col min="43" max="43" width="18.109375" style="16" hidden="1" customWidth="1"/>
    <col min="44" max="44" width="22" style="16" hidden="1" customWidth="1"/>
    <col min="45" max="45" width="12.21875" style="16" hidden="1" customWidth="1"/>
    <col min="46" max="46" width="7.77734375" style="16" hidden="1" customWidth="1"/>
    <col min="47" max="47" width="22.5546875" style="16" hidden="1" customWidth="1"/>
    <col min="48" max="48" width="6" style="16" bestFit="1" customWidth="1"/>
    <col min="49" max="49" width="9.44140625" style="16" hidden="1" customWidth="1"/>
    <col min="50" max="50" width="14.44140625" style="16" hidden="1" customWidth="1"/>
    <col min="51" max="51" width="10.77734375" style="16" hidden="1" customWidth="1"/>
    <col min="52" max="52" width="15.33203125" style="16" hidden="1" customWidth="1"/>
    <col min="53" max="53" width="2.6640625" style="16" hidden="1" customWidth="1"/>
    <col min="54" max="54" width="1.21875" style="16" hidden="1" customWidth="1"/>
    <col min="55" max="55" width="6.21875" style="159" bestFit="1" customWidth="1"/>
    <col min="56" max="56" width="9.21875" style="159" customWidth="1"/>
    <col min="57" max="16384" width="8.88671875" style="16"/>
  </cols>
  <sheetData>
    <row r="1" spans="1:56" ht="19.5" customHeight="1">
      <c r="B1" s="465" t="s">
        <v>56</v>
      </c>
      <c r="C1" s="465"/>
      <c r="D1" s="465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BD1" s="16"/>
    </row>
    <row r="2" spans="1:56" ht="24.75" customHeight="1">
      <c r="A2" s="506" t="s">
        <v>391</v>
      </c>
      <c r="B2" s="451" t="s">
        <v>392</v>
      </c>
      <c r="C2" s="451" t="s">
        <v>485</v>
      </c>
      <c r="D2" s="551" t="s">
        <v>394</v>
      </c>
      <c r="E2" s="541" t="s">
        <v>488</v>
      </c>
      <c r="F2" s="541" t="s">
        <v>489</v>
      </c>
      <c r="G2" s="541" t="s">
        <v>327</v>
      </c>
      <c r="H2" s="541" t="s">
        <v>491</v>
      </c>
      <c r="I2" s="541" t="s">
        <v>492</v>
      </c>
      <c r="J2" s="545" t="s">
        <v>328</v>
      </c>
      <c r="K2" s="545" t="s">
        <v>329</v>
      </c>
      <c r="L2" s="545" t="s">
        <v>330</v>
      </c>
      <c r="M2" s="548" t="s">
        <v>496</v>
      </c>
      <c r="N2" s="549"/>
      <c r="O2" s="549"/>
      <c r="P2" s="549"/>
      <c r="Q2" s="549"/>
      <c r="R2" s="549"/>
      <c r="S2" s="549"/>
      <c r="T2" s="550"/>
      <c r="U2" s="102" t="s">
        <v>320</v>
      </c>
      <c r="V2" s="162" t="s">
        <v>580</v>
      </c>
      <c r="W2" s="163"/>
      <c r="X2" s="163"/>
      <c r="Y2" s="163"/>
      <c r="Z2" s="163"/>
      <c r="AA2" s="529" t="s">
        <v>411</v>
      </c>
      <c r="AB2" s="164"/>
      <c r="AC2" s="451" t="s">
        <v>334</v>
      </c>
      <c r="AD2" s="451"/>
      <c r="AE2" s="541" t="s">
        <v>335</v>
      </c>
      <c r="AF2" s="541"/>
      <c r="AG2" s="541"/>
      <c r="AH2" s="542"/>
      <c r="AI2" s="162" t="s">
        <v>412</v>
      </c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451" t="s">
        <v>332</v>
      </c>
      <c r="AW2" s="532" t="s">
        <v>580</v>
      </c>
      <c r="AX2" s="533"/>
      <c r="AY2" s="533"/>
      <c r="AZ2" s="533"/>
      <c r="BA2" s="533"/>
      <c r="BB2" s="533"/>
      <c r="BC2" s="534"/>
      <c r="BD2" s="529" t="s">
        <v>412</v>
      </c>
    </row>
    <row r="3" spans="1:56" ht="18" customHeight="1">
      <c r="A3" s="506"/>
      <c r="B3" s="451"/>
      <c r="C3" s="451"/>
      <c r="D3" s="551"/>
      <c r="E3" s="541"/>
      <c r="F3" s="541"/>
      <c r="G3" s="541"/>
      <c r="H3" s="541"/>
      <c r="I3" s="541"/>
      <c r="J3" s="545"/>
      <c r="K3" s="545"/>
      <c r="L3" s="545"/>
      <c r="M3" s="541" t="s">
        <v>321</v>
      </c>
      <c r="N3" s="542" t="s">
        <v>322</v>
      </c>
      <c r="O3" s="542" t="s">
        <v>323</v>
      </c>
      <c r="P3" s="543" t="s">
        <v>190</v>
      </c>
      <c r="Q3" s="543" t="s">
        <v>212</v>
      </c>
      <c r="R3" s="546" t="s">
        <v>413</v>
      </c>
      <c r="S3" s="543" t="s">
        <v>358</v>
      </c>
      <c r="T3" s="529" t="s">
        <v>321</v>
      </c>
      <c r="U3" s="102"/>
      <c r="V3" s="166"/>
      <c r="W3" s="167"/>
      <c r="X3" s="167"/>
      <c r="Y3" s="167"/>
      <c r="Z3" s="167"/>
      <c r="AA3" s="530"/>
      <c r="AB3" s="168"/>
      <c r="AC3" s="102" t="s">
        <v>343</v>
      </c>
      <c r="AD3" s="102" t="s">
        <v>344</v>
      </c>
      <c r="AE3" s="541" t="s">
        <v>345</v>
      </c>
      <c r="AF3" s="541"/>
      <c r="AG3" s="165" t="s">
        <v>325</v>
      </c>
      <c r="AH3" s="165" t="s">
        <v>347</v>
      </c>
      <c r="AI3" s="166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451"/>
      <c r="AW3" s="535"/>
      <c r="AX3" s="536"/>
      <c r="AY3" s="536"/>
      <c r="AZ3" s="536"/>
      <c r="BA3" s="536"/>
      <c r="BB3" s="536"/>
      <c r="BC3" s="537"/>
      <c r="BD3" s="530"/>
    </row>
    <row r="4" spans="1:56" ht="18" customHeight="1">
      <c r="A4" s="506"/>
      <c r="B4" s="451"/>
      <c r="C4" s="451"/>
      <c r="D4" s="551"/>
      <c r="E4" s="541"/>
      <c r="F4" s="541"/>
      <c r="G4" s="541"/>
      <c r="H4" s="541"/>
      <c r="I4" s="541"/>
      <c r="J4" s="545"/>
      <c r="K4" s="545"/>
      <c r="L4" s="545"/>
      <c r="M4" s="541"/>
      <c r="N4" s="542"/>
      <c r="O4" s="542"/>
      <c r="P4" s="544"/>
      <c r="Q4" s="544"/>
      <c r="R4" s="547"/>
      <c r="S4" s="544"/>
      <c r="T4" s="531"/>
      <c r="U4" s="161"/>
      <c r="V4" s="102"/>
      <c r="W4" s="169"/>
      <c r="X4" s="170"/>
      <c r="Y4" s="170"/>
      <c r="Z4" s="170"/>
      <c r="AA4" s="531"/>
      <c r="AB4" s="170"/>
      <c r="AC4" s="171"/>
      <c r="AD4" s="102"/>
      <c r="AE4" s="102"/>
      <c r="AF4" s="161" t="s">
        <v>354</v>
      </c>
      <c r="AG4" s="161" t="s">
        <v>355</v>
      </c>
      <c r="AH4" s="161" t="s">
        <v>356</v>
      </c>
      <c r="AI4" s="165"/>
      <c r="AJ4" s="169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451"/>
      <c r="AW4" s="538"/>
      <c r="AX4" s="539"/>
      <c r="AY4" s="539"/>
      <c r="AZ4" s="539"/>
      <c r="BA4" s="539"/>
      <c r="BB4" s="539"/>
      <c r="BC4" s="540"/>
      <c r="BD4" s="531"/>
    </row>
    <row r="5" spans="1:56" ht="27.75" customHeight="1">
      <c r="A5" s="10"/>
      <c r="B5" s="297" t="s">
        <v>144</v>
      </c>
      <c r="C5" s="270" t="s">
        <v>70</v>
      </c>
      <c r="D5" s="272">
        <f>COUNTA(D6:D10)</f>
        <v>5</v>
      </c>
      <c r="E5" s="271"/>
      <c r="F5" s="271"/>
      <c r="G5" s="271"/>
      <c r="H5" s="271"/>
      <c r="I5" s="271"/>
      <c r="J5" s="222">
        <f>SUM(J6:J10)</f>
        <v>7966</v>
      </c>
      <c r="K5" s="222">
        <f t="shared" ref="K5:M5" si="0">SUM(K6:K10)</f>
        <v>0</v>
      </c>
      <c r="L5" s="222">
        <f t="shared" si="0"/>
        <v>4200</v>
      </c>
      <c r="M5" s="222">
        <f t="shared" si="0"/>
        <v>0</v>
      </c>
      <c r="N5" s="222">
        <f t="shared" ref="N5" si="1">SUM(N6:N10)</f>
        <v>0</v>
      </c>
      <c r="O5" s="222">
        <f t="shared" ref="O5" si="2">SUM(O6:O10)</f>
        <v>0</v>
      </c>
      <c r="P5" s="222"/>
      <c r="Q5" s="222">
        <f t="shared" ref="Q5" si="3">SUM(Q6:Q10)</f>
        <v>8740.7999999999993</v>
      </c>
      <c r="R5" s="222"/>
      <c r="S5" s="222">
        <f t="shared" ref="S5" si="4">SUM(S6:S10)</f>
        <v>18</v>
      </c>
      <c r="T5" s="275"/>
      <c r="U5" s="271"/>
      <c r="V5" s="271"/>
      <c r="W5" s="271"/>
      <c r="X5" s="271"/>
      <c r="Y5" s="271"/>
      <c r="Z5" s="271"/>
      <c r="AA5" s="222"/>
      <c r="AB5" s="270"/>
      <c r="AC5" s="270"/>
      <c r="AD5" s="271"/>
      <c r="AE5" s="271"/>
      <c r="AF5" s="271"/>
      <c r="AG5" s="274"/>
      <c r="AH5" s="274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0"/>
      <c r="AW5" s="271"/>
      <c r="AX5" s="271"/>
      <c r="AY5" s="271"/>
      <c r="AZ5" s="271"/>
      <c r="BA5" s="271"/>
      <c r="BB5" s="271"/>
      <c r="BC5" s="222"/>
      <c r="BD5" s="222"/>
    </row>
    <row r="6" spans="1:56" ht="27.75" customHeight="1">
      <c r="A6" s="10"/>
      <c r="B6" s="311"/>
      <c r="C6" s="270" t="s">
        <v>68</v>
      </c>
      <c r="D6" s="270" t="s">
        <v>183</v>
      </c>
      <c r="E6" s="270" t="s">
        <v>119</v>
      </c>
      <c r="F6" s="270"/>
      <c r="G6" s="377" t="s">
        <v>184</v>
      </c>
      <c r="H6" s="271"/>
      <c r="I6" s="271"/>
      <c r="J6" s="279">
        <v>4666</v>
      </c>
      <c r="K6" s="279">
        <v>0</v>
      </c>
      <c r="L6" s="279">
        <v>0</v>
      </c>
      <c r="M6" s="271">
        <v>0</v>
      </c>
      <c r="N6" s="271">
        <v>0</v>
      </c>
      <c r="O6" s="273">
        <v>0</v>
      </c>
      <c r="P6" s="279"/>
      <c r="Q6" s="279">
        <v>4540.8</v>
      </c>
      <c r="R6" s="271" t="s">
        <v>409</v>
      </c>
      <c r="S6" s="392">
        <v>8</v>
      </c>
      <c r="T6" s="279" t="s">
        <v>410</v>
      </c>
      <c r="U6" s="270"/>
      <c r="V6" s="271"/>
      <c r="W6" s="271"/>
      <c r="X6" s="271"/>
      <c r="Y6" s="271"/>
      <c r="Z6" s="271"/>
      <c r="AA6" s="271"/>
      <c r="AB6" s="279"/>
      <c r="AC6" s="270"/>
      <c r="AD6" s="270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0">
        <v>2005</v>
      </c>
      <c r="AW6" s="271"/>
      <c r="AX6" s="271"/>
      <c r="AY6" s="271"/>
      <c r="AZ6" s="271"/>
      <c r="BA6" s="271"/>
      <c r="BB6" s="271"/>
      <c r="BC6" s="279">
        <v>1265</v>
      </c>
      <c r="BD6" s="279" t="s">
        <v>146</v>
      </c>
    </row>
    <row r="7" spans="1:56" ht="27.75" customHeight="1">
      <c r="A7" s="10"/>
      <c r="B7" s="311"/>
      <c r="C7" s="270" t="s">
        <v>66</v>
      </c>
      <c r="D7" s="270" t="s">
        <v>185</v>
      </c>
      <c r="E7" s="270" t="s">
        <v>67</v>
      </c>
      <c r="F7" s="270"/>
      <c r="G7" s="270" t="s">
        <v>149</v>
      </c>
      <c r="H7" s="271"/>
      <c r="I7" s="271"/>
      <c r="J7" s="222">
        <v>1000</v>
      </c>
      <c r="K7" s="222"/>
      <c r="L7" s="222">
        <v>1000</v>
      </c>
      <c r="M7" s="222"/>
      <c r="N7" s="222"/>
      <c r="O7" s="222"/>
      <c r="P7" s="222"/>
      <c r="Q7" s="222">
        <v>1000</v>
      </c>
      <c r="R7" s="222" t="s">
        <v>186</v>
      </c>
      <c r="S7" s="222">
        <v>2</v>
      </c>
      <c r="T7" s="275" t="s">
        <v>383</v>
      </c>
      <c r="U7" s="271"/>
      <c r="V7" s="271"/>
      <c r="W7" s="271"/>
      <c r="X7" s="271"/>
      <c r="Y7" s="271"/>
      <c r="Z7" s="271"/>
      <c r="AA7" s="222"/>
      <c r="AB7" s="270"/>
      <c r="AC7" s="270"/>
      <c r="AD7" s="271"/>
      <c r="AE7" s="271"/>
      <c r="AF7" s="271"/>
      <c r="AG7" s="274"/>
      <c r="AH7" s="274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0"/>
      <c r="AW7" s="271"/>
      <c r="AX7" s="271"/>
      <c r="AY7" s="271"/>
      <c r="AZ7" s="271"/>
      <c r="BA7" s="271"/>
      <c r="BB7" s="271"/>
      <c r="BC7" s="222"/>
      <c r="BD7" s="222"/>
    </row>
    <row r="8" spans="1:56" ht="27.75" customHeight="1">
      <c r="A8" s="10"/>
      <c r="B8" s="311"/>
      <c r="C8" s="270" t="s">
        <v>66</v>
      </c>
      <c r="D8" s="270" t="s">
        <v>187</v>
      </c>
      <c r="E8" s="270" t="s">
        <v>67</v>
      </c>
      <c r="F8" s="270"/>
      <c r="G8" s="270" t="s">
        <v>149</v>
      </c>
      <c r="H8" s="271"/>
      <c r="I8" s="271"/>
      <c r="J8" s="222">
        <v>1110</v>
      </c>
      <c r="K8" s="222"/>
      <c r="L8" s="222">
        <v>1110</v>
      </c>
      <c r="M8" s="222"/>
      <c r="N8" s="222"/>
      <c r="O8" s="222"/>
      <c r="P8" s="222"/>
      <c r="Q8" s="222">
        <v>1110</v>
      </c>
      <c r="R8" s="222" t="s">
        <v>526</v>
      </c>
      <c r="S8" s="222">
        <v>3</v>
      </c>
      <c r="T8" s="275" t="s">
        <v>383</v>
      </c>
      <c r="U8" s="271"/>
      <c r="V8" s="271"/>
      <c r="W8" s="271"/>
      <c r="X8" s="271"/>
      <c r="Y8" s="271"/>
      <c r="Z8" s="271"/>
      <c r="AA8" s="222"/>
      <c r="AB8" s="270"/>
      <c r="AC8" s="270"/>
      <c r="AD8" s="271"/>
      <c r="AE8" s="271"/>
      <c r="AF8" s="271"/>
      <c r="AG8" s="274"/>
      <c r="AH8" s="274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0">
        <v>2005</v>
      </c>
      <c r="AW8" s="271"/>
      <c r="AX8" s="271"/>
      <c r="AY8" s="271"/>
      <c r="AZ8" s="271"/>
      <c r="BA8" s="271"/>
      <c r="BB8" s="271"/>
      <c r="BC8" s="222"/>
      <c r="BD8" s="222"/>
    </row>
    <row r="9" spans="1:56" s="115" customFormat="1" ht="27.75" customHeight="1">
      <c r="A9" s="148">
        <v>5</v>
      </c>
      <c r="B9" s="311"/>
      <c r="C9" s="270" t="s">
        <v>130</v>
      </c>
      <c r="D9" s="270" t="s">
        <v>387</v>
      </c>
      <c r="E9" s="270" t="s">
        <v>67</v>
      </c>
      <c r="F9" s="270"/>
      <c r="G9" s="270" t="s">
        <v>188</v>
      </c>
      <c r="H9" s="271"/>
      <c r="I9" s="271"/>
      <c r="J9" s="222">
        <v>1190</v>
      </c>
      <c r="K9" s="222"/>
      <c r="L9" s="222">
        <v>1190</v>
      </c>
      <c r="M9" s="222"/>
      <c r="N9" s="222"/>
      <c r="O9" s="222"/>
      <c r="P9" s="222"/>
      <c r="Q9" s="222">
        <v>1190</v>
      </c>
      <c r="R9" s="222" t="s">
        <v>189</v>
      </c>
      <c r="S9" s="222">
        <v>2</v>
      </c>
      <c r="T9" s="275" t="s">
        <v>382</v>
      </c>
      <c r="U9" s="271"/>
      <c r="V9" s="271"/>
      <c r="W9" s="271"/>
      <c r="X9" s="271"/>
      <c r="Y9" s="271"/>
      <c r="Z9" s="271"/>
      <c r="AA9" s="222"/>
      <c r="AB9" s="270"/>
      <c r="AC9" s="270"/>
      <c r="AD9" s="271"/>
      <c r="AE9" s="271"/>
      <c r="AF9" s="271"/>
      <c r="AG9" s="274"/>
      <c r="AH9" s="274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0">
        <v>2007</v>
      </c>
      <c r="AW9" s="271"/>
      <c r="AX9" s="271"/>
      <c r="AY9" s="271"/>
      <c r="AZ9" s="271"/>
      <c r="BA9" s="271"/>
      <c r="BB9" s="271"/>
      <c r="BC9" s="222"/>
      <c r="BD9" s="222"/>
    </row>
    <row r="10" spans="1:56" s="202" customFormat="1" ht="27.75" customHeight="1">
      <c r="A10" s="148"/>
      <c r="B10" s="299"/>
      <c r="C10" s="270" t="s">
        <v>2437</v>
      </c>
      <c r="D10" s="270" t="s">
        <v>2438</v>
      </c>
      <c r="E10" s="270" t="s">
        <v>2437</v>
      </c>
      <c r="F10" s="270"/>
      <c r="G10" s="270" t="s">
        <v>2437</v>
      </c>
      <c r="H10" s="271"/>
      <c r="I10" s="271"/>
      <c r="J10" s="222"/>
      <c r="K10" s="222"/>
      <c r="L10" s="222">
        <v>900</v>
      </c>
      <c r="M10" s="222"/>
      <c r="N10" s="222"/>
      <c r="O10" s="222"/>
      <c r="P10" s="222"/>
      <c r="Q10" s="222">
        <v>900</v>
      </c>
      <c r="R10" s="222" t="s">
        <v>2439</v>
      </c>
      <c r="S10" s="222">
        <v>3</v>
      </c>
      <c r="T10" s="275" t="s">
        <v>2440</v>
      </c>
      <c r="U10" s="271"/>
      <c r="V10" s="271"/>
      <c r="W10" s="271"/>
      <c r="X10" s="271"/>
      <c r="Y10" s="271"/>
      <c r="Z10" s="271"/>
      <c r="AA10" s="222"/>
      <c r="AB10" s="270"/>
      <c r="AC10" s="270"/>
      <c r="AD10" s="271"/>
      <c r="AE10" s="271"/>
      <c r="AF10" s="271"/>
      <c r="AG10" s="274"/>
      <c r="AH10" s="274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0">
        <v>2005</v>
      </c>
      <c r="AW10" s="271"/>
      <c r="AX10" s="271"/>
      <c r="AY10" s="271"/>
      <c r="AZ10" s="271"/>
      <c r="BA10" s="271"/>
      <c r="BB10" s="271"/>
      <c r="BC10" s="222">
        <v>8527</v>
      </c>
      <c r="BD10" s="222" t="s">
        <v>2441</v>
      </c>
    </row>
    <row r="11" spans="1:56" ht="27.75" customHeight="1">
      <c r="P11" s="156"/>
    </row>
  </sheetData>
  <mergeCells count="30">
    <mergeCell ref="A2:A4"/>
    <mergeCell ref="B2:B4"/>
    <mergeCell ref="C2:C4"/>
    <mergeCell ref="D2:D4"/>
    <mergeCell ref="Q3:Q4"/>
    <mergeCell ref="P3:P4"/>
    <mergeCell ref="M3:M4"/>
    <mergeCell ref="N3:N4"/>
    <mergeCell ref="O3:O4"/>
    <mergeCell ref="B1:D1"/>
    <mergeCell ref="U1:AV1"/>
    <mergeCell ref="E2:E4"/>
    <mergeCell ref="F2:F4"/>
    <mergeCell ref="G2:G4"/>
    <mergeCell ref="S3:S4"/>
    <mergeCell ref="L2:L4"/>
    <mergeCell ref="AA2:AA4"/>
    <mergeCell ref="R3:R4"/>
    <mergeCell ref="K2:K4"/>
    <mergeCell ref="I2:I4"/>
    <mergeCell ref="H2:H4"/>
    <mergeCell ref="M2:T2"/>
    <mergeCell ref="J2:J4"/>
    <mergeCell ref="T3:T4"/>
    <mergeCell ref="BD2:BD4"/>
    <mergeCell ref="AV2:AV4"/>
    <mergeCell ref="AW2:BC4"/>
    <mergeCell ref="AC2:AD2"/>
    <mergeCell ref="AE2:AH2"/>
    <mergeCell ref="AE3:AF3"/>
  </mergeCells>
  <phoneticPr fontId="2" type="noConversion"/>
  <pageMargins left="0.74803149606299213" right="0.74803149606299213" top="1.1811023622047245" bottom="0.78740157480314965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G91"/>
  <sheetViews>
    <sheetView view="pageBreakPreview" topLeftCell="B1" zoomScale="85" zoomScaleSheetLayoutView="85" workbookViewId="0">
      <pane ySplit="4" topLeftCell="A82" activePane="bottomLeft" state="frozen"/>
      <selection pane="bottomLeft" activeCell="I88" sqref="I88"/>
    </sheetView>
  </sheetViews>
  <sheetFormatPr defaultRowHeight="10.5"/>
  <cols>
    <col min="1" max="1" width="8" style="172" hidden="1" customWidth="1"/>
    <col min="2" max="2" width="3.77734375" style="172" customWidth="1"/>
    <col min="3" max="3" width="6.33203125" style="172" customWidth="1"/>
    <col min="4" max="4" width="0.6640625" style="172" hidden="1" customWidth="1"/>
    <col min="5" max="5" width="16.88671875" style="172" customWidth="1"/>
    <col min="6" max="6" width="7.44140625" style="172" bestFit="1" customWidth="1"/>
    <col min="7" max="7" width="32.88671875" style="172" hidden="1" customWidth="1"/>
    <col min="8" max="8" width="25.33203125" style="172" hidden="1" customWidth="1"/>
    <col min="9" max="9" width="15.77734375" style="172" customWidth="1"/>
    <col min="10" max="10" width="16.109375" style="172" hidden="1" customWidth="1"/>
    <col min="11" max="11" width="0.33203125" style="172" hidden="1" customWidth="1"/>
    <col min="12" max="12" width="8.109375" style="173" customWidth="1"/>
    <col min="13" max="13" width="7" style="173" customWidth="1"/>
    <col min="14" max="14" width="7.44140625" style="173" customWidth="1"/>
    <col min="15" max="15" width="5" style="172" customWidth="1"/>
    <col min="16" max="16" width="3.33203125" style="173" customWidth="1"/>
    <col min="17" max="17" width="2.88671875" style="173" customWidth="1"/>
    <col min="18" max="19" width="3.33203125" style="173" customWidth="1"/>
    <col min="20" max="20" width="2.77734375" style="173" customWidth="1"/>
    <col min="21" max="21" width="4" style="173" customWidth="1"/>
    <col min="22" max="22" width="4.77734375" style="173" customWidth="1"/>
    <col min="23" max="23" width="4.109375" style="173" customWidth="1"/>
    <col min="24" max="24" width="3.109375" style="173" customWidth="1"/>
    <col min="25" max="25" width="3.5546875" style="173" customWidth="1"/>
    <col min="26" max="26" width="5" style="173" customWidth="1"/>
    <col min="27" max="27" width="5.21875" style="172" hidden="1" customWidth="1"/>
    <col min="28" max="28" width="6.77734375" style="173" customWidth="1"/>
    <col min="29" max="29" width="6.77734375" style="172" hidden="1" customWidth="1"/>
    <col min="30" max="30" width="19.88671875" style="172" hidden="1" customWidth="1"/>
    <col min="31" max="31" width="14.88671875" style="172" hidden="1" customWidth="1"/>
    <col min="32" max="32" width="4.5546875" style="172" customWidth="1"/>
    <col min="33" max="34" width="9.77734375" style="172" hidden="1" customWidth="1"/>
    <col min="35" max="35" width="10.77734375" style="172" hidden="1" customWidth="1"/>
    <col min="36" max="36" width="9.77734375" style="172" hidden="1" customWidth="1"/>
    <col min="37" max="37" width="8.6640625" style="172" hidden="1" customWidth="1"/>
    <col min="38" max="38" width="13.6640625" style="172" hidden="1" customWidth="1"/>
    <col min="39" max="39" width="5.88671875" style="173" customWidth="1"/>
    <col min="40" max="40" width="7.77734375" style="172" hidden="1" customWidth="1"/>
    <col min="41" max="41" width="4" style="172" hidden="1" customWidth="1"/>
    <col min="42" max="42" width="17.77734375" style="172" hidden="1" customWidth="1"/>
    <col min="43" max="43" width="9.77734375" style="172" hidden="1" customWidth="1"/>
    <col min="44" max="44" width="8" style="172" hidden="1" customWidth="1"/>
    <col min="45" max="45" width="17.109375" style="172" hidden="1" customWidth="1"/>
    <col min="46" max="46" width="13.6640625" style="172" hidden="1" customWidth="1"/>
    <col min="47" max="47" width="20.44140625" style="172" hidden="1" customWidth="1"/>
    <col min="48" max="48" width="7.109375" style="172" hidden="1" customWidth="1"/>
    <col min="49" max="49" width="21.21875" style="172" hidden="1" customWidth="1"/>
    <col min="50" max="50" width="17.109375" style="172" hidden="1" customWidth="1"/>
    <col min="51" max="51" width="14.88671875" style="172" hidden="1" customWidth="1"/>
    <col min="52" max="52" width="14.6640625" style="172" hidden="1" customWidth="1"/>
    <col min="53" max="53" width="7.109375" style="172" hidden="1" customWidth="1"/>
    <col min="54" max="54" width="17.5546875" style="172" hidden="1" customWidth="1"/>
    <col min="55" max="55" width="17.109375" style="172" hidden="1" customWidth="1"/>
    <col min="56" max="56" width="21.6640625" style="172" hidden="1" customWidth="1"/>
    <col min="57" max="57" width="4.44140625" style="172" hidden="1" customWidth="1"/>
    <col min="58" max="58" width="8.21875" style="172" hidden="1" customWidth="1"/>
    <col min="59" max="59" width="11.6640625" style="172" customWidth="1"/>
    <col min="60" max="16384" width="8.88671875" style="172"/>
  </cols>
  <sheetData>
    <row r="1" spans="1:59" ht="20.100000000000001" customHeight="1">
      <c r="B1" s="553" t="s">
        <v>395</v>
      </c>
      <c r="C1" s="553"/>
      <c r="D1" s="553"/>
      <c r="E1" s="553"/>
      <c r="Z1" s="554" t="s">
        <v>390</v>
      </c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</row>
    <row r="2" spans="1:59" ht="18" customHeight="1">
      <c r="A2" s="552" t="s">
        <v>391</v>
      </c>
      <c r="B2" s="451" t="s">
        <v>392</v>
      </c>
      <c r="C2" s="451" t="s">
        <v>485</v>
      </c>
      <c r="D2" s="451" t="s">
        <v>393</v>
      </c>
      <c r="E2" s="451" t="s">
        <v>394</v>
      </c>
      <c r="F2" s="451" t="s">
        <v>488</v>
      </c>
      <c r="G2" s="451" t="s">
        <v>489</v>
      </c>
      <c r="H2" s="102"/>
      <c r="I2" s="451" t="s">
        <v>327</v>
      </c>
      <c r="J2" s="451" t="s">
        <v>491</v>
      </c>
      <c r="K2" s="451" t="s">
        <v>492</v>
      </c>
      <c r="L2" s="451" t="s">
        <v>328</v>
      </c>
      <c r="M2" s="451" t="s">
        <v>329</v>
      </c>
      <c r="N2" s="451" t="s">
        <v>330</v>
      </c>
      <c r="O2" s="518" t="s">
        <v>514</v>
      </c>
      <c r="P2" s="451" t="s">
        <v>496</v>
      </c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 t="s">
        <v>331</v>
      </c>
      <c r="AB2" s="451"/>
      <c r="AC2" s="451"/>
      <c r="AD2" s="451"/>
      <c r="AE2" s="451" t="s">
        <v>527</v>
      </c>
      <c r="AF2" s="451" t="s">
        <v>332</v>
      </c>
      <c r="AG2" s="455" t="s">
        <v>333</v>
      </c>
      <c r="AH2" s="456"/>
      <c r="AI2" s="456"/>
      <c r="AJ2" s="456"/>
      <c r="AK2" s="456"/>
      <c r="AL2" s="456"/>
      <c r="AM2" s="457"/>
      <c r="AN2" s="451" t="s">
        <v>334</v>
      </c>
      <c r="AO2" s="451"/>
      <c r="AP2" s="451" t="s">
        <v>335</v>
      </c>
      <c r="AQ2" s="451"/>
      <c r="AR2" s="451"/>
      <c r="AS2" s="467"/>
      <c r="AT2" s="451" t="s">
        <v>336</v>
      </c>
      <c r="AU2" s="467"/>
      <c r="AV2" s="467"/>
      <c r="AW2" s="467"/>
      <c r="AX2" s="467"/>
      <c r="AY2" s="467"/>
      <c r="AZ2" s="467"/>
      <c r="BA2" s="467"/>
      <c r="BB2" s="467"/>
      <c r="BC2" s="467"/>
      <c r="BD2" s="467"/>
      <c r="BE2" s="467"/>
      <c r="BF2" s="467"/>
      <c r="BG2" s="451" t="s">
        <v>337</v>
      </c>
    </row>
    <row r="3" spans="1:59" ht="18" customHeight="1">
      <c r="A3" s="552"/>
      <c r="B3" s="451"/>
      <c r="C3" s="451"/>
      <c r="D3" s="451"/>
      <c r="E3" s="451"/>
      <c r="F3" s="451"/>
      <c r="G3" s="451"/>
      <c r="H3" s="102" t="s">
        <v>563</v>
      </c>
      <c r="I3" s="451"/>
      <c r="J3" s="451"/>
      <c r="K3" s="451"/>
      <c r="L3" s="451"/>
      <c r="M3" s="451"/>
      <c r="N3" s="451"/>
      <c r="O3" s="519"/>
      <c r="P3" s="451" t="s">
        <v>515</v>
      </c>
      <c r="Q3" s="467"/>
      <c r="R3" s="467"/>
      <c r="S3" s="451" t="s">
        <v>516</v>
      </c>
      <c r="T3" s="467"/>
      <c r="U3" s="467"/>
      <c r="V3" s="467"/>
      <c r="W3" s="451" t="s">
        <v>517</v>
      </c>
      <c r="X3" s="467"/>
      <c r="Y3" s="467"/>
      <c r="Z3" s="467"/>
      <c r="AA3" s="451" t="s">
        <v>339</v>
      </c>
      <c r="AB3" s="451" t="s">
        <v>340</v>
      </c>
      <c r="AC3" s="451" t="s">
        <v>568</v>
      </c>
      <c r="AD3" s="451" t="s">
        <v>342</v>
      </c>
      <c r="AE3" s="451"/>
      <c r="AF3" s="451"/>
      <c r="AG3" s="458"/>
      <c r="AH3" s="459"/>
      <c r="AI3" s="459"/>
      <c r="AJ3" s="459"/>
      <c r="AK3" s="459"/>
      <c r="AL3" s="459"/>
      <c r="AM3" s="460"/>
      <c r="AN3" s="451" t="s">
        <v>343</v>
      </c>
      <c r="AO3" s="451" t="s">
        <v>344</v>
      </c>
      <c r="AP3" s="451" t="s">
        <v>345</v>
      </c>
      <c r="AQ3" s="451"/>
      <c r="AR3" s="105" t="s">
        <v>325</v>
      </c>
      <c r="AS3" s="467" t="s">
        <v>347</v>
      </c>
      <c r="AT3" s="451" t="s">
        <v>348</v>
      </c>
      <c r="AU3" s="467"/>
      <c r="AV3" s="467"/>
      <c r="AW3" s="467"/>
      <c r="AX3" s="467"/>
      <c r="AY3" s="451" t="s">
        <v>349</v>
      </c>
      <c r="AZ3" s="467"/>
      <c r="BA3" s="467"/>
      <c r="BB3" s="467"/>
      <c r="BC3" s="467"/>
      <c r="BD3" s="451" t="s">
        <v>236</v>
      </c>
      <c r="BE3" s="467"/>
      <c r="BF3" s="467"/>
      <c r="BG3" s="451"/>
    </row>
    <row r="4" spans="1:59" ht="24" customHeight="1">
      <c r="A4" s="552"/>
      <c r="B4" s="451"/>
      <c r="C4" s="451"/>
      <c r="D4" s="451"/>
      <c r="E4" s="451"/>
      <c r="F4" s="451"/>
      <c r="G4" s="451"/>
      <c r="H4" s="102"/>
      <c r="I4" s="451"/>
      <c r="J4" s="451"/>
      <c r="K4" s="451"/>
      <c r="L4" s="451"/>
      <c r="M4" s="451"/>
      <c r="N4" s="451"/>
      <c r="O4" s="520"/>
      <c r="P4" s="102" t="s">
        <v>227</v>
      </c>
      <c r="Q4" s="102" t="s">
        <v>226</v>
      </c>
      <c r="R4" s="102" t="s">
        <v>407</v>
      </c>
      <c r="S4" s="102" t="s">
        <v>227</v>
      </c>
      <c r="T4" s="102" t="s">
        <v>226</v>
      </c>
      <c r="U4" s="102" t="s">
        <v>316</v>
      </c>
      <c r="V4" s="102" t="s">
        <v>315</v>
      </c>
      <c r="W4" s="102" t="s">
        <v>227</v>
      </c>
      <c r="X4" s="102" t="s">
        <v>226</v>
      </c>
      <c r="Y4" s="102" t="s">
        <v>316</v>
      </c>
      <c r="Z4" s="102" t="s">
        <v>57</v>
      </c>
      <c r="AA4" s="451"/>
      <c r="AB4" s="451"/>
      <c r="AC4" s="451"/>
      <c r="AD4" s="451"/>
      <c r="AE4" s="451"/>
      <c r="AF4" s="451"/>
      <c r="AG4" s="461"/>
      <c r="AH4" s="462"/>
      <c r="AI4" s="462"/>
      <c r="AJ4" s="462"/>
      <c r="AK4" s="462"/>
      <c r="AL4" s="462"/>
      <c r="AM4" s="463"/>
      <c r="AN4" s="451"/>
      <c r="AO4" s="451"/>
      <c r="AP4" s="102" t="s">
        <v>354</v>
      </c>
      <c r="AQ4" s="102" t="s">
        <v>355</v>
      </c>
      <c r="AR4" s="102" t="s">
        <v>356</v>
      </c>
      <c r="AS4" s="467"/>
      <c r="AT4" s="105" t="s">
        <v>357</v>
      </c>
      <c r="AU4" s="102" t="s">
        <v>358</v>
      </c>
      <c r="AV4" s="102" t="s">
        <v>212</v>
      </c>
      <c r="AW4" s="102" t="s">
        <v>359</v>
      </c>
      <c r="AX4" s="102" t="s">
        <v>360</v>
      </c>
      <c r="AY4" s="102" t="s">
        <v>357</v>
      </c>
      <c r="AZ4" s="102" t="s">
        <v>358</v>
      </c>
      <c r="BA4" s="102" t="s">
        <v>212</v>
      </c>
      <c r="BB4" s="102" t="s">
        <v>359</v>
      </c>
      <c r="BC4" s="102" t="s">
        <v>360</v>
      </c>
      <c r="BD4" s="102" t="s">
        <v>357</v>
      </c>
      <c r="BE4" s="102" t="s">
        <v>358</v>
      </c>
      <c r="BF4" s="102" t="s">
        <v>212</v>
      </c>
      <c r="BG4" s="451"/>
    </row>
    <row r="5" spans="1:59" s="145" customFormat="1" ht="25.5" customHeight="1">
      <c r="A5" s="143"/>
      <c r="B5" s="297" t="s">
        <v>816</v>
      </c>
      <c r="C5" s="270" t="s">
        <v>817</v>
      </c>
      <c r="D5" s="270"/>
      <c r="E5" s="272">
        <f>COUNTA(E6:E91)</f>
        <v>86</v>
      </c>
      <c r="F5" s="270"/>
      <c r="G5" s="270"/>
      <c r="H5" s="270"/>
      <c r="I5" s="270"/>
      <c r="J5" s="270"/>
      <c r="K5" s="270"/>
      <c r="L5" s="222">
        <f>SUM(L6:L91)</f>
        <v>639318.35000000009</v>
      </c>
      <c r="M5" s="222">
        <f>SUM(M6:M91)</f>
        <v>153863.56</v>
      </c>
      <c r="N5" s="222">
        <f>SUM(N6:N91)</f>
        <v>464003.1</v>
      </c>
      <c r="O5" s="270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70"/>
      <c r="AB5" s="222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22"/>
      <c r="AN5" s="270"/>
      <c r="AO5" s="270"/>
      <c r="AP5" s="270"/>
      <c r="AQ5" s="270"/>
      <c r="AR5" s="270"/>
      <c r="AS5" s="276"/>
      <c r="AT5" s="276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</row>
    <row r="6" spans="1:59" s="145" customFormat="1" ht="25.5" customHeight="1">
      <c r="A6" s="142" t="s">
        <v>365</v>
      </c>
      <c r="B6" s="311"/>
      <c r="C6" s="270" t="s">
        <v>818</v>
      </c>
      <c r="D6" s="270" t="s">
        <v>1543</v>
      </c>
      <c r="E6" s="270" t="s">
        <v>1544</v>
      </c>
      <c r="F6" s="270" t="s">
        <v>818</v>
      </c>
      <c r="G6" s="270" t="s">
        <v>821</v>
      </c>
      <c r="H6" s="336" t="s">
        <v>822</v>
      </c>
      <c r="I6" s="270" t="s">
        <v>1545</v>
      </c>
      <c r="J6" s="270">
        <v>30</v>
      </c>
      <c r="K6" s="270" t="s">
        <v>1546</v>
      </c>
      <c r="L6" s="279"/>
      <c r="M6" s="279">
        <v>2264</v>
      </c>
      <c r="N6" s="279">
        <v>7746</v>
      </c>
      <c r="O6" s="270" t="s">
        <v>1547</v>
      </c>
      <c r="P6" s="279"/>
      <c r="Q6" s="279"/>
      <c r="R6" s="279"/>
      <c r="S6" s="279"/>
      <c r="T6" s="279"/>
      <c r="U6" s="279"/>
      <c r="V6" s="279"/>
      <c r="W6" s="279">
        <v>25</v>
      </c>
      <c r="X6" s="279">
        <v>16</v>
      </c>
      <c r="Y6" s="279">
        <v>6</v>
      </c>
      <c r="Z6" s="279">
        <v>400</v>
      </c>
      <c r="AA6" s="270"/>
      <c r="AB6" s="279">
        <v>158</v>
      </c>
      <c r="AC6" s="270"/>
      <c r="AD6" s="270"/>
      <c r="AE6" s="270"/>
      <c r="AF6" s="270">
        <v>1991</v>
      </c>
      <c r="AG6" s="270"/>
      <c r="AH6" s="270">
        <v>1110</v>
      </c>
      <c r="AI6" s="270">
        <v>3000</v>
      </c>
      <c r="AJ6" s="270"/>
      <c r="AK6" s="270"/>
      <c r="AL6" s="270"/>
      <c r="AM6" s="279">
        <v>5116</v>
      </c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 t="s">
        <v>1548</v>
      </c>
    </row>
    <row r="7" spans="1:59" s="145" customFormat="1" ht="25.5" customHeight="1">
      <c r="A7" s="142">
        <v>2</v>
      </c>
      <c r="B7" s="311"/>
      <c r="C7" s="270" t="s">
        <v>818</v>
      </c>
      <c r="D7" s="270" t="s">
        <v>1549</v>
      </c>
      <c r="E7" s="270" t="s">
        <v>1550</v>
      </c>
      <c r="F7" s="270" t="s">
        <v>818</v>
      </c>
      <c r="G7" s="270" t="s">
        <v>1551</v>
      </c>
      <c r="H7" s="336" t="s">
        <v>822</v>
      </c>
      <c r="I7" s="270" t="s">
        <v>1545</v>
      </c>
      <c r="J7" s="270">
        <v>29</v>
      </c>
      <c r="K7" s="270" t="s">
        <v>1546</v>
      </c>
      <c r="L7" s="279"/>
      <c r="M7" s="279">
        <v>1730</v>
      </c>
      <c r="N7" s="279">
        <v>11262</v>
      </c>
      <c r="O7" s="270" t="s">
        <v>1547</v>
      </c>
      <c r="P7" s="279"/>
      <c r="Q7" s="279"/>
      <c r="R7" s="279"/>
      <c r="S7" s="279"/>
      <c r="T7" s="279"/>
      <c r="U7" s="279"/>
      <c r="V7" s="279"/>
      <c r="W7" s="279">
        <v>25</v>
      </c>
      <c r="X7" s="279">
        <v>15</v>
      </c>
      <c r="Y7" s="279">
        <v>6</v>
      </c>
      <c r="Z7" s="279">
        <v>375</v>
      </c>
      <c r="AA7" s="270"/>
      <c r="AB7" s="279">
        <v>175</v>
      </c>
      <c r="AC7" s="270"/>
      <c r="AD7" s="270"/>
      <c r="AE7" s="270"/>
      <c r="AF7" s="270">
        <v>2000</v>
      </c>
      <c r="AG7" s="270">
        <v>11747</v>
      </c>
      <c r="AH7" s="270"/>
      <c r="AI7" s="270">
        <v>12900</v>
      </c>
      <c r="AJ7" s="270"/>
      <c r="AK7" s="270"/>
      <c r="AL7" s="270"/>
      <c r="AM7" s="279">
        <v>24647</v>
      </c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 t="s">
        <v>1548</v>
      </c>
    </row>
    <row r="8" spans="1:59" s="145" customFormat="1" ht="25.5" customHeight="1">
      <c r="A8" s="142">
        <v>3</v>
      </c>
      <c r="B8" s="311"/>
      <c r="C8" s="270" t="s">
        <v>818</v>
      </c>
      <c r="D8" s="270" t="s">
        <v>414</v>
      </c>
      <c r="E8" s="270" t="s">
        <v>1552</v>
      </c>
      <c r="F8" s="270" t="s">
        <v>818</v>
      </c>
      <c r="G8" s="270" t="s">
        <v>415</v>
      </c>
      <c r="H8" s="336" t="s">
        <v>822</v>
      </c>
      <c r="I8" s="270" t="s">
        <v>1545</v>
      </c>
      <c r="J8" s="270"/>
      <c r="K8" s="270"/>
      <c r="L8" s="279"/>
      <c r="M8" s="279">
        <v>2083.35</v>
      </c>
      <c r="N8" s="279">
        <v>6756.14</v>
      </c>
      <c r="O8" s="270" t="s">
        <v>1547</v>
      </c>
      <c r="P8" s="279"/>
      <c r="Q8" s="279"/>
      <c r="R8" s="279"/>
      <c r="S8" s="279"/>
      <c r="T8" s="279"/>
      <c r="U8" s="279"/>
      <c r="V8" s="279"/>
      <c r="W8" s="279">
        <v>25</v>
      </c>
      <c r="X8" s="279">
        <v>11</v>
      </c>
      <c r="Y8" s="279">
        <v>5</v>
      </c>
      <c r="Z8" s="279">
        <v>275</v>
      </c>
      <c r="AA8" s="270"/>
      <c r="AB8" s="279"/>
      <c r="AC8" s="270"/>
      <c r="AD8" s="270"/>
      <c r="AE8" s="270"/>
      <c r="AF8" s="270">
        <v>2007</v>
      </c>
      <c r="AG8" s="270"/>
      <c r="AH8" s="270"/>
      <c r="AI8" s="270"/>
      <c r="AJ8" s="270"/>
      <c r="AK8" s="270"/>
      <c r="AL8" s="270"/>
      <c r="AM8" s="279">
        <v>16254</v>
      </c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 t="s">
        <v>1548</v>
      </c>
    </row>
    <row r="9" spans="1:59" s="145" customFormat="1" ht="25.5" customHeight="1">
      <c r="A9" s="142">
        <v>4</v>
      </c>
      <c r="B9" s="311"/>
      <c r="C9" s="270" t="s">
        <v>825</v>
      </c>
      <c r="D9" s="270"/>
      <c r="E9" s="270" t="s">
        <v>1553</v>
      </c>
      <c r="F9" s="270" t="s">
        <v>828</v>
      </c>
      <c r="G9" s="270"/>
      <c r="H9" s="336"/>
      <c r="I9" s="270" t="s">
        <v>1554</v>
      </c>
      <c r="J9" s="270"/>
      <c r="K9" s="270"/>
      <c r="L9" s="222">
        <v>5697</v>
      </c>
      <c r="M9" s="222">
        <v>1064</v>
      </c>
      <c r="N9" s="222"/>
      <c r="O9" s="270" t="s">
        <v>881</v>
      </c>
      <c r="P9" s="222">
        <v>10</v>
      </c>
      <c r="Q9" s="222">
        <v>13</v>
      </c>
      <c r="R9" s="222">
        <v>5</v>
      </c>
      <c r="S9" s="222">
        <v>50</v>
      </c>
      <c r="T9" s="222">
        <v>25</v>
      </c>
      <c r="U9" s="222">
        <v>12</v>
      </c>
      <c r="V9" s="222">
        <v>1250</v>
      </c>
      <c r="W9" s="222">
        <v>10</v>
      </c>
      <c r="X9" s="222">
        <v>25</v>
      </c>
      <c r="Y9" s="222"/>
      <c r="Z9" s="222">
        <v>250</v>
      </c>
      <c r="AA9" s="270"/>
      <c r="AB9" s="222">
        <v>1400</v>
      </c>
      <c r="AC9" s="270"/>
      <c r="AD9" s="270"/>
      <c r="AE9" s="270"/>
      <c r="AF9" s="270">
        <v>1969</v>
      </c>
      <c r="AG9" s="270"/>
      <c r="AH9" s="270"/>
      <c r="AI9" s="270"/>
      <c r="AJ9" s="270"/>
      <c r="AK9" s="270"/>
      <c r="AL9" s="270"/>
      <c r="AM9" s="222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 t="s">
        <v>1555</v>
      </c>
    </row>
    <row r="10" spans="1:59" s="145" customFormat="1" ht="25.5" customHeight="1">
      <c r="A10" s="145">
        <v>5</v>
      </c>
      <c r="B10" s="311"/>
      <c r="C10" s="270" t="s">
        <v>825</v>
      </c>
      <c r="D10" s="270" t="s">
        <v>584</v>
      </c>
      <c r="E10" s="270" t="s">
        <v>1556</v>
      </c>
      <c r="F10" s="270" t="s">
        <v>825</v>
      </c>
      <c r="G10" s="270" t="s">
        <v>585</v>
      </c>
      <c r="H10" s="336" t="s">
        <v>902</v>
      </c>
      <c r="I10" s="270" t="s">
        <v>1545</v>
      </c>
      <c r="J10" s="270" t="s">
        <v>586</v>
      </c>
      <c r="K10" s="270"/>
      <c r="L10" s="279"/>
      <c r="M10" s="279"/>
      <c r="N10" s="279"/>
      <c r="O10" s="270" t="s">
        <v>1547</v>
      </c>
      <c r="P10" s="279"/>
      <c r="Q10" s="279"/>
      <c r="R10" s="279"/>
      <c r="S10" s="279">
        <v>25</v>
      </c>
      <c r="T10" s="279">
        <v>16</v>
      </c>
      <c r="U10" s="279">
        <v>8</v>
      </c>
      <c r="V10" s="279">
        <v>424.86</v>
      </c>
      <c r="W10" s="279">
        <v>25</v>
      </c>
      <c r="X10" s="279">
        <v>7</v>
      </c>
      <c r="Y10" s="279">
        <v>3</v>
      </c>
      <c r="Z10" s="279">
        <v>167.9</v>
      </c>
      <c r="AA10" s="270">
        <v>73.174000000000007</v>
      </c>
      <c r="AB10" s="279"/>
      <c r="AC10" s="270"/>
      <c r="AD10" s="270"/>
      <c r="AE10" s="270"/>
      <c r="AF10" s="270">
        <v>2005</v>
      </c>
      <c r="AG10" s="270"/>
      <c r="AH10" s="270"/>
      <c r="AI10" s="270"/>
      <c r="AJ10" s="270"/>
      <c r="AK10" s="270"/>
      <c r="AL10" s="270"/>
      <c r="AM10" s="279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 t="s">
        <v>1548</v>
      </c>
    </row>
    <row r="11" spans="1:59" s="145" customFormat="1" ht="25.5" customHeight="1">
      <c r="A11" s="142">
        <v>6</v>
      </c>
      <c r="B11" s="311"/>
      <c r="C11" s="270" t="s">
        <v>825</v>
      </c>
      <c r="D11" s="270"/>
      <c r="E11" s="270" t="s">
        <v>1557</v>
      </c>
      <c r="F11" s="270" t="s">
        <v>825</v>
      </c>
      <c r="G11" s="270"/>
      <c r="H11" s="336"/>
      <c r="I11" s="270" t="s">
        <v>1545</v>
      </c>
      <c r="J11" s="270"/>
      <c r="K11" s="270"/>
      <c r="L11" s="222">
        <v>2830</v>
      </c>
      <c r="M11" s="222">
        <v>1115</v>
      </c>
      <c r="N11" s="222">
        <v>1115</v>
      </c>
      <c r="O11" s="270" t="s">
        <v>1547</v>
      </c>
      <c r="P11" s="222"/>
      <c r="Q11" s="222"/>
      <c r="R11" s="222"/>
      <c r="S11" s="222">
        <v>25</v>
      </c>
      <c r="T11" s="222">
        <v>16</v>
      </c>
      <c r="U11" s="222">
        <v>6</v>
      </c>
      <c r="V11" s="222">
        <v>400</v>
      </c>
      <c r="W11" s="222">
        <v>8</v>
      </c>
      <c r="X11" s="222">
        <v>5</v>
      </c>
      <c r="Y11" s="222">
        <v>3</v>
      </c>
      <c r="Z11" s="222">
        <v>120</v>
      </c>
      <c r="AA11" s="270"/>
      <c r="AB11" s="222"/>
      <c r="AC11" s="270"/>
      <c r="AD11" s="270"/>
      <c r="AE11" s="270"/>
      <c r="AF11" s="270">
        <v>2008</v>
      </c>
      <c r="AG11" s="270"/>
      <c r="AH11" s="270"/>
      <c r="AI11" s="270"/>
      <c r="AJ11" s="270"/>
      <c r="AK11" s="270"/>
      <c r="AL11" s="270"/>
      <c r="AM11" s="222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 t="s">
        <v>1548</v>
      </c>
    </row>
    <row r="12" spans="1:59" s="145" customFormat="1" ht="25.5" customHeight="1">
      <c r="A12" s="142"/>
      <c r="B12" s="311"/>
      <c r="C12" s="270" t="s">
        <v>838</v>
      </c>
      <c r="D12" s="270" t="s">
        <v>1558</v>
      </c>
      <c r="E12" s="270" t="s">
        <v>1559</v>
      </c>
      <c r="F12" s="270" t="s">
        <v>838</v>
      </c>
      <c r="G12" s="270" t="s">
        <v>1560</v>
      </c>
      <c r="H12" s="270"/>
      <c r="I12" s="270" t="s">
        <v>1545</v>
      </c>
      <c r="J12" s="270">
        <v>17</v>
      </c>
      <c r="K12" s="270"/>
      <c r="L12" s="279">
        <v>1270</v>
      </c>
      <c r="M12" s="279">
        <v>762</v>
      </c>
      <c r="N12" s="279">
        <v>5919</v>
      </c>
      <c r="O12" s="270" t="s">
        <v>1547</v>
      </c>
      <c r="P12" s="279"/>
      <c r="Q12" s="279"/>
      <c r="R12" s="279"/>
      <c r="S12" s="279"/>
      <c r="T12" s="279"/>
      <c r="U12" s="279"/>
      <c r="V12" s="279"/>
      <c r="W12" s="279">
        <v>25</v>
      </c>
      <c r="X12" s="279">
        <v>15</v>
      </c>
      <c r="Y12" s="279">
        <v>4</v>
      </c>
      <c r="Z12" s="279"/>
      <c r="AA12" s="270">
        <v>47</v>
      </c>
      <c r="AB12" s="279"/>
      <c r="AC12" s="270"/>
      <c r="AD12" s="270"/>
      <c r="AE12" s="270"/>
      <c r="AF12" s="270">
        <v>2005</v>
      </c>
      <c r="AG12" s="270">
        <v>331</v>
      </c>
      <c r="AH12" s="270">
        <v>3160</v>
      </c>
      <c r="AI12" s="270">
        <v>800</v>
      </c>
      <c r="AJ12" s="270"/>
      <c r="AK12" s="270"/>
      <c r="AL12" s="270"/>
      <c r="AM12" s="279">
        <v>16000</v>
      </c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 t="s">
        <v>1548</v>
      </c>
    </row>
    <row r="13" spans="1:59" s="145" customFormat="1" ht="25.5" customHeight="1">
      <c r="A13" s="142">
        <v>7</v>
      </c>
      <c r="B13" s="311"/>
      <c r="C13" s="270" t="s">
        <v>838</v>
      </c>
      <c r="D13" s="270" t="s">
        <v>1561</v>
      </c>
      <c r="E13" s="270" t="s">
        <v>1562</v>
      </c>
      <c r="F13" s="270" t="s">
        <v>838</v>
      </c>
      <c r="G13" s="270" t="s">
        <v>1560</v>
      </c>
      <c r="H13" s="270"/>
      <c r="I13" s="270" t="s">
        <v>1563</v>
      </c>
      <c r="J13" s="270">
        <v>23</v>
      </c>
      <c r="K13" s="270"/>
      <c r="L13" s="279">
        <v>1627</v>
      </c>
      <c r="M13" s="279">
        <v>877</v>
      </c>
      <c r="N13" s="279">
        <v>6358</v>
      </c>
      <c r="O13" s="270" t="s">
        <v>1547</v>
      </c>
      <c r="P13" s="279"/>
      <c r="Q13" s="279"/>
      <c r="R13" s="279"/>
      <c r="S13" s="279"/>
      <c r="T13" s="279"/>
      <c r="U13" s="279"/>
      <c r="V13" s="279"/>
      <c r="W13" s="279">
        <v>25</v>
      </c>
      <c r="X13" s="279">
        <v>10</v>
      </c>
      <c r="Y13" s="279">
        <v>5</v>
      </c>
      <c r="Z13" s="279">
        <v>250</v>
      </c>
      <c r="AA13" s="270">
        <v>97</v>
      </c>
      <c r="AB13" s="279"/>
      <c r="AC13" s="270"/>
      <c r="AD13" s="270"/>
      <c r="AE13" s="270"/>
      <c r="AF13" s="270">
        <v>2001</v>
      </c>
      <c r="AG13" s="270">
        <v>8144</v>
      </c>
      <c r="AH13" s="270">
        <v>11156</v>
      </c>
      <c r="AI13" s="270"/>
      <c r="AJ13" s="270"/>
      <c r="AK13" s="270"/>
      <c r="AL13" s="270"/>
      <c r="AM13" s="279">
        <v>12592</v>
      </c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 t="s">
        <v>1548</v>
      </c>
    </row>
    <row r="14" spans="1:59" s="145" customFormat="1" ht="25.5" customHeight="1">
      <c r="A14" s="142">
        <v>8</v>
      </c>
      <c r="B14" s="311"/>
      <c r="C14" s="270" t="s">
        <v>838</v>
      </c>
      <c r="D14" s="270" t="s">
        <v>899</v>
      </c>
      <c r="E14" s="270" t="s">
        <v>1564</v>
      </c>
      <c r="F14" s="270" t="s">
        <v>838</v>
      </c>
      <c r="G14" s="270" t="s">
        <v>901</v>
      </c>
      <c r="H14" s="336" t="s">
        <v>902</v>
      </c>
      <c r="I14" s="270" t="s">
        <v>1563</v>
      </c>
      <c r="J14" s="270" t="s">
        <v>904</v>
      </c>
      <c r="K14" s="270"/>
      <c r="L14" s="395">
        <v>1201.9000000000001</v>
      </c>
      <c r="M14" s="395">
        <v>650.61</v>
      </c>
      <c r="N14" s="395">
        <v>3840.52</v>
      </c>
      <c r="O14" s="270" t="s">
        <v>1547</v>
      </c>
      <c r="P14" s="279"/>
      <c r="Q14" s="279"/>
      <c r="R14" s="279"/>
      <c r="S14" s="279"/>
      <c r="T14" s="279"/>
      <c r="U14" s="279"/>
      <c r="V14" s="279"/>
      <c r="W14" s="279">
        <v>25</v>
      </c>
      <c r="X14" s="279">
        <v>15</v>
      </c>
      <c r="Y14" s="279">
        <v>5</v>
      </c>
      <c r="Z14" s="279">
        <v>435</v>
      </c>
      <c r="AA14" s="270">
        <v>73.174000000000007</v>
      </c>
      <c r="AB14" s="279">
        <v>20</v>
      </c>
      <c r="AC14" s="270"/>
      <c r="AD14" s="270"/>
      <c r="AE14" s="270"/>
      <c r="AF14" s="270">
        <v>1998</v>
      </c>
      <c r="AG14" s="270"/>
      <c r="AH14" s="270"/>
      <c r="AI14" s="270"/>
      <c r="AJ14" s="270"/>
      <c r="AK14" s="270"/>
      <c r="AL14" s="270"/>
      <c r="AM14" s="279">
        <v>7485</v>
      </c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 t="s">
        <v>1548</v>
      </c>
    </row>
    <row r="15" spans="1:59" s="145" customFormat="1" ht="25.5" customHeight="1">
      <c r="A15" s="142"/>
      <c r="B15" s="311"/>
      <c r="C15" s="270" t="s">
        <v>838</v>
      </c>
      <c r="D15" s="270"/>
      <c r="E15" s="270" t="s">
        <v>1565</v>
      </c>
      <c r="F15" s="270" t="s">
        <v>838</v>
      </c>
      <c r="G15" s="270"/>
      <c r="H15" s="336"/>
      <c r="I15" s="270" t="s">
        <v>1545</v>
      </c>
      <c r="J15" s="270"/>
      <c r="K15" s="270"/>
      <c r="L15" s="279">
        <v>1333</v>
      </c>
      <c r="M15" s="279">
        <v>662</v>
      </c>
      <c r="N15" s="279">
        <v>6497</v>
      </c>
      <c r="O15" s="270" t="s">
        <v>1547</v>
      </c>
      <c r="P15" s="279"/>
      <c r="Q15" s="279"/>
      <c r="R15" s="279"/>
      <c r="S15" s="279"/>
      <c r="T15" s="279"/>
      <c r="U15" s="279"/>
      <c r="V15" s="279"/>
      <c r="W15" s="279">
        <v>25</v>
      </c>
      <c r="X15" s="279">
        <v>20</v>
      </c>
      <c r="Y15" s="279">
        <v>5</v>
      </c>
      <c r="Z15" s="279">
        <v>500</v>
      </c>
      <c r="AA15" s="270"/>
      <c r="AB15" s="279">
        <v>20</v>
      </c>
      <c r="AC15" s="270"/>
      <c r="AD15" s="270"/>
      <c r="AE15" s="270"/>
      <c r="AF15" s="270">
        <v>2006</v>
      </c>
      <c r="AG15" s="270"/>
      <c r="AH15" s="270"/>
      <c r="AI15" s="270"/>
      <c r="AJ15" s="270"/>
      <c r="AK15" s="270"/>
      <c r="AL15" s="270"/>
      <c r="AM15" s="279">
        <v>14700</v>
      </c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</row>
    <row r="16" spans="1:59" s="145" customFormat="1" ht="25.5" customHeight="1">
      <c r="A16" s="142"/>
      <c r="B16" s="311"/>
      <c r="C16" s="270" t="s">
        <v>847</v>
      </c>
      <c r="D16" s="270" t="s">
        <v>1566</v>
      </c>
      <c r="E16" s="270" t="s">
        <v>1567</v>
      </c>
      <c r="F16" s="270" t="s">
        <v>847</v>
      </c>
      <c r="G16" s="270" t="s">
        <v>1568</v>
      </c>
      <c r="H16" s="336"/>
      <c r="I16" s="426" t="s">
        <v>3474</v>
      </c>
      <c r="J16" s="270" t="s">
        <v>1569</v>
      </c>
      <c r="K16" s="270" t="s">
        <v>1570</v>
      </c>
      <c r="L16" s="222">
        <v>6279</v>
      </c>
      <c r="M16" s="222">
        <v>1988</v>
      </c>
      <c r="N16" s="222">
        <v>5930</v>
      </c>
      <c r="O16" s="270" t="s">
        <v>1547</v>
      </c>
      <c r="P16" s="222"/>
      <c r="Q16" s="222"/>
      <c r="R16" s="222"/>
      <c r="S16" s="222"/>
      <c r="T16" s="222"/>
      <c r="U16" s="222"/>
      <c r="V16" s="222"/>
      <c r="W16" s="222">
        <v>25</v>
      </c>
      <c r="X16" s="222">
        <v>15</v>
      </c>
      <c r="Y16" s="222">
        <v>7</v>
      </c>
      <c r="Z16" s="222">
        <v>375</v>
      </c>
      <c r="AA16" s="270">
        <v>60</v>
      </c>
      <c r="AB16" s="222"/>
      <c r="AC16" s="270"/>
      <c r="AD16" s="270"/>
      <c r="AE16" s="270"/>
      <c r="AF16" s="270">
        <v>1994</v>
      </c>
      <c r="AG16" s="270">
        <v>5845</v>
      </c>
      <c r="AH16" s="270"/>
      <c r="AI16" s="270"/>
      <c r="AJ16" s="270"/>
      <c r="AK16" s="270"/>
      <c r="AL16" s="270"/>
      <c r="AM16" s="222">
        <v>5845</v>
      </c>
      <c r="AN16" s="270">
        <v>2002</v>
      </c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 t="s">
        <v>1548</v>
      </c>
    </row>
    <row r="17" spans="1:59" s="145" customFormat="1" ht="25.5" customHeight="1">
      <c r="A17" s="142"/>
      <c r="B17" s="311"/>
      <c r="C17" s="270" t="s">
        <v>847</v>
      </c>
      <c r="D17" s="270"/>
      <c r="E17" s="270" t="s">
        <v>1571</v>
      </c>
      <c r="F17" s="270" t="s">
        <v>847</v>
      </c>
      <c r="G17" s="270"/>
      <c r="H17" s="336"/>
      <c r="I17" s="426" t="s">
        <v>3474</v>
      </c>
      <c r="J17" s="270"/>
      <c r="K17" s="270"/>
      <c r="L17" s="222">
        <v>3044</v>
      </c>
      <c r="M17" s="222">
        <v>1894</v>
      </c>
      <c r="N17" s="222">
        <v>1894</v>
      </c>
      <c r="O17" s="270" t="s">
        <v>1547</v>
      </c>
      <c r="P17" s="222"/>
      <c r="Q17" s="222"/>
      <c r="R17" s="222"/>
      <c r="S17" s="222"/>
      <c r="T17" s="222"/>
      <c r="U17" s="222"/>
      <c r="V17" s="222"/>
      <c r="W17" s="222">
        <v>25</v>
      </c>
      <c r="X17" s="222">
        <v>15</v>
      </c>
      <c r="Y17" s="222">
        <v>6</v>
      </c>
      <c r="Z17" s="222">
        <v>375</v>
      </c>
      <c r="AA17" s="270"/>
      <c r="AB17" s="222">
        <v>102</v>
      </c>
      <c r="AC17" s="270"/>
      <c r="AD17" s="270"/>
      <c r="AE17" s="270"/>
      <c r="AF17" s="270">
        <v>2004</v>
      </c>
      <c r="AG17" s="270"/>
      <c r="AH17" s="270"/>
      <c r="AI17" s="270"/>
      <c r="AJ17" s="270"/>
      <c r="AK17" s="270"/>
      <c r="AL17" s="270"/>
      <c r="AM17" s="222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 t="s">
        <v>1548</v>
      </c>
    </row>
    <row r="18" spans="1:59" s="145" customFormat="1" ht="25.5" customHeight="1">
      <c r="A18" s="142"/>
      <c r="B18" s="311"/>
      <c r="C18" s="270" t="s">
        <v>847</v>
      </c>
      <c r="D18" s="270"/>
      <c r="E18" s="270" t="s">
        <v>1572</v>
      </c>
      <c r="F18" s="270" t="s">
        <v>847</v>
      </c>
      <c r="G18" s="270"/>
      <c r="H18" s="336"/>
      <c r="I18" s="426" t="s">
        <v>3474</v>
      </c>
      <c r="J18" s="270"/>
      <c r="K18" s="270"/>
      <c r="L18" s="222" t="s">
        <v>1573</v>
      </c>
      <c r="M18" s="222" t="s">
        <v>1573</v>
      </c>
      <c r="N18" s="222">
        <v>4587</v>
      </c>
      <c r="O18" s="270" t="s">
        <v>1547</v>
      </c>
      <c r="P18" s="222"/>
      <c r="Q18" s="222"/>
      <c r="R18" s="222"/>
      <c r="S18" s="222"/>
      <c r="T18" s="222"/>
      <c r="U18" s="222"/>
      <c r="V18" s="222"/>
      <c r="W18" s="222">
        <v>25</v>
      </c>
      <c r="X18" s="222">
        <v>15</v>
      </c>
      <c r="Y18" s="222">
        <v>5</v>
      </c>
      <c r="Z18" s="222">
        <v>268</v>
      </c>
      <c r="AA18" s="270"/>
      <c r="AB18" s="222" t="s">
        <v>1573</v>
      </c>
      <c r="AC18" s="270"/>
      <c r="AD18" s="270"/>
      <c r="AE18" s="270"/>
      <c r="AF18" s="270">
        <v>2002</v>
      </c>
      <c r="AG18" s="270"/>
      <c r="AH18" s="270"/>
      <c r="AI18" s="270"/>
      <c r="AJ18" s="270"/>
      <c r="AK18" s="270"/>
      <c r="AL18" s="270"/>
      <c r="AM18" s="222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 t="s">
        <v>1548</v>
      </c>
    </row>
    <row r="19" spans="1:59" s="145" customFormat="1" ht="25.5" customHeight="1">
      <c r="A19" s="142"/>
      <c r="B19" s="311"/>
      <c r="C19" s="396" t="s">
        <v>847</v>
      </c>
      <c r="D19" s="396"/>
      <c r="E19" s="396" t="s">
        <v>1574</v>
      </c>
      <c r="F19" s="396" t="s">
        <v>828</v>
      </c>
      <c r="G19" s="396"/>
      <c r="H19" s="396"/>
      <c r="I19" s="270" t="s">
        <v>1575</v>
      </c>
      <c r="J19" s="396"/>
      <c r="K19" s="396"/>
      <c r="L19" s="397"/>
      <c r="M19" s="397">
        <v>972</v>
      </c>
      <c r="N19" s="397">
        <v>5733</v>
      </c>
      <c r="O19" s="396" t="s">
        <v>1547</v>
      </c>
      <c r="P19" s="397"/>
      <c r="Q19" s="397"/>
      <c r="R19" s="397"/>
      <c r="S19" s="397"/>
      <c r="T19" s="397"/>
      <c r="U19" s="397"/>
      <c r="V19" s="397"/>
      <c r="W19" s="397">
        <v>25</v>
      </c>
      <c r="X19" s="397">
        <v>11</v>
      </c>
      <c r="Y19" s="397">
        <v>5</v>
      </c>
      <c r="Z19" s="397">
        <v>275</v>
      </c>
      <c r="AA19" s="396"/>
      <c r="AB19" s="397"/>
      <c r="AC19" s="396"/>
      <c r="AD19" s="396"/>
      <c r="AE19" s="396"/>
      <c r="AF19" s="396">
        <v>2004</v>
      </c>
      <c r="AG19" s="396"/>
      <c r="AH19" s="396"/>
      <c r="AI19" s="396"/>
      <c r="AJ19" s="396"/>
      <c r="AK19" s="396"/>
      <c r="AL19" s="396"/>
      <c r="AM19" s="397">
        <v>12093</v>
      </c>
      <c r="AN19" s="396"/>
      <c r="AO19" s="396"/>
      <c r="AP19" s="396"/>
      <c r="AQ19" s="396"/>
      <c r="AR19" s="396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 t="s">
        <v>1576</v>
      </c>
    </row>
    <row r="20" spans="1:59" s="145" customFormat="1" ht="25.5" customHeight="1">
      <c r="A20" s="142"/>
      <c r="B20" s="311"/>
      <c r="C20" s="276" t="s">
        <v>857</v>
      </c>
      <c r="D20" s="276"/>
      <c r="E20" s="276" t="s">
        <v>1577</v>
      </c>
      <c r="F20" s="276" t="s">
        <v>828</v>
      </c>
      <c r="G20" s="276"/>
      <c r="H20" s="276"/>
      <c r="I20" s="270" t="s">
        <v>1578</v>
      </c>
      <c r="J20" s="276"/>
      <c r="K20" s="270"/>
      <c r="L20" s="222">
        <v>3312</v>
      </c>
      <c r="M20" s="222">
        <v>896</v>
      </c>
      <c r="N20" s="222">
        <v>7406</v>
      </c>
      <c r="O20" s="270" t="s">
        <v>1547</v>
      </c>
      <c r="P20" s="275"/>
      <c r="Q20" s="275"/>
      <c r="R20" s="275"/>
      <c r="S20" s="275"/>
      <c r="T20" s="222"/>
      <c r="U20" s="275"/>
      <c r="V20" s="275"/>
      <c r="W20" s="275">
        <v>25</v>
      </c>
      <c r="X20" s="275">
        <v>12</v>
      </c>
      <c r="Y20" s="275">
        <v>6</v>
      </c>
      <c r="Z20" s="275">
        <v>300</v>
      </c>
      <c r="AA20" s="270"/>
      <c r="AB20" s="222">
        <v>150</v>
      </c>
      <c r="AC20" s="270"/>
      <c r="AD20" s="270"/>
      <c r="AE20" s="270"/>
      <c r="AF20" s="270">
        <v>2002</v>
      </c>
      <c r="AG20" s="270"/>
      <c r="AH20" s="270"/>
      <c r="AI20" s="270"/>
      <c r="AJ20" s="270"/>
      <c r="AK20" s="270"/>
      <c r="AL20" s="270"/>
      <c r="AM20" s="222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 t="s">
        <v>1579</v>
      </c>
    </row>
    <row r="21" spans="1:59" s="145" customFormat="1" ht="25.5" customHeight="1">
      <c r="A21" s="142"/>
      <c r="B21" s="311"/>
      <c r="C21" s="276" t="s">
        <v>857</v>
      </c>
      <c r="D21" s="276"/>
      <c r="E21" s="276" t="s">
        <v>1580</v>
      </c>
      <c r="F21" s="276" t="s">
        <v>857</v>
      </c>
      <c r="G21" s="276"/>
      <c r="H21" s="276"/>
      <c r="I21" s="270" t="s">
        <v>1545</v>
      </c>
      <c r="J21" s="276"/>
      <c r="K21" s="270"/>
      <c r="L21" s="222">
        <v>5931</v>
      </c>
      <c r="M21" s="275">
        <v>1107</v>
      </c>
      <c r="N21" s="275">
        <v>1107</v>
      </c>
      <c r="O21" s="270" t="s">
        <v>1547</v>
      </c>
      <c r="P21" s="275"/>
      <c r="Q21" s="275"/>
      <c r="R21" s="275"/>
      <c r="S21" s="275"/>
      <c r="T21" s="222"/>
      <c r="U21" s="275"/>
      <c r="V21" s="275"/>
      <c r="W21" s="275">
        <v>25</v>
      </c>
      <c r="X21" s="275">
        <v>12</v>
      </c>
      <c r="Y21" s="275">
        <v>6</v>
      </c>
      <c r="Z21" s="275">
        <v>300</v>
      </c>
      <c r="AA21" s="270"/>
      <c r="AB21" s="222">
        <v>84</v>
      </c>
      <c r="AC21" s="270"/>
      <c r="AD21" s="270"/>
      <c r="AE21" s="270"/>
      <c r="AF21" s="270">
        <v>2005</v>
      </c>
      <c r="AG21" s="270"/>
      <c r="AH21" s="270"/>
      <c r="AI21" s="270"/>
      <c r="AJ21" s="270"/>
      <c r="AK21" s="270"/>
      <c r="AL21" s="270"/>
      <c r="AM21" s="222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 t="s">
        <v>1579</v>
      </c>
    </row>
    <row r="22" spans="1:59" s="145" customFormat="1" ht="25.5" customHeight="1">
      <c r="A22" s="142"/>
      <c r="B22" s="311"/>
      <c r="C22" s="276" t="s">
        <v>857</v>
      </c>
      <c r="D22" s="276"/>
      <c r="E22" s="276" t="s">
        <v>1581</v>
      </c>
      <c r="F22" s="276" t="s">
        <v>857</v>
      </c>
      <c r="G22" s="276"/>
      <c r="H22" s="276"/>
      <c r="I22" s="270" t="s">
        <v>1545</v>
      </c>
      <c r="J22" s="276"/>
      <c r="K22" s="270"/>
      <c r="L22" s="222">
        <v>3743</v>
      </c>
      <c r="M22" s="275">
        <v>986</v>
      </c>
      <c r="N22" s="275">
        <v>986</v>
      </c>
      <c r="O22" s="270" t="s">
        <v>1547</v>
      </c>
      <c r="P22" s="275"/>
      <c r="Q22" s="275"/>
      <c r="R22" s="275"/>
      <c r="S22" s="275"/>
      <c r="T22" s="222"/>
      <c r="U22" s="275"/>
      <c r="V22" s="275"/>
      <c r="W22" s="275">
        <v>25</v>
      </c>
      <c r="X22" s="275">
        <v>13</v>
      </c>
      <c r="Y22" s="275">
        <v>6</v>
      </c>
      <c r="Z22" s="275">
        <v>325</v>
      </c>
      <c r="AA22" s="270"/>
      <c r="AB22" s="222">
        <v>90</v>
      </c>
      <c r="AC22" s="270"/>
      <c r="AD22" s="270"/>
      <c r="AE22" s="270"/>
      <c r="AF22" s="270">
        <v>2006</v>
      </c>
      <c r="AG22" s="270"/>
      <c r="AH22" s="270"/>
      <c r="AI22" s="270"/>
      <c r="AJ22" s="270"/>
      <c r="AK22" s="270"/>
      <c r="AL22" s="270"/>
      <c r="AM22" s="222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 t="s">
        <v>1579</v>
      </c>
    </row>
    <row r="23" spans="1:59" s="145" customFormat="1" ht="25.5" customHeight="1">
      <c r="A23" s="142"/>
      <c r="B23" s="311"/>
      <c r="C23" s="270" t="s">
        <v>857</v>
      </c>
      <c r="D23" s="270"/>
      <c r="E23" s="270" t="s">
        <v>1582</v>
      </c>
      <c r="F23" s="270" t="s">
        <v>857</v>
      </c>
      <c r="G23" s="270"/>
      <c r="H23" s="336"/>
      <c r="I23" s="270" t="s">
        <v>1545</v>
      </c>
      <c r="J23" s="270"/>
      <c r="K23" s="270"/>
      <c r="L23" s="222">
        <v>3690</v>
      </c>
      <c r="M23" s="222">
        <v>954</v>
      </c>
      <c r="N23" s="222">
        <v>954</v>
      </c>
      <c r="O23" s="270" t="s">
        <v>1547</v>
      </c>
      <c r="P23" s="222"/>
      <c r="Q23" s="222"/>
      <c r="R23" s="222"/>
      <c r="S23" s="222"/>
      <c r="T23" s="222"/>
      <c r="U23" s="222"/>
      <c r="V23" s="222"/>
      <c r="W23" s="222">
        <v>25</v>
      </c>
      <c r="X23" s="222">
        <v>12</v>
      </c>
      <c r="Y23" s="222">
        <v>6</v>
      </c>
      <c r="Z23" s="222">
        <v>320</v>
      </c>
      <c r="AA23" s="270"/>
      <c r="AB23" s="222">
        <v>140</v>
      </c>
      <c r="AC23" s="270"/>
      <c r="AD23" s="270"/>
      <c r="AE23" s="270"/>
      <c r="AF23" s="270">
        <v>2008</v>
      </c>
      <c r="AG23" s="270"/>
      <c r="AH23" s="270"/>
      <c r="AI23" s="270"/>
      <c r="AJ23" s="270"/>
      <c r="AK23" s="270"/>
      <c r="AL23" s="270"/>
      <c r="AM23" s="222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 t="s">
        <v>1579</v>
      </c>
    </row>
    <row r="24" spans="1:59" s="145" customFormat="1" ht="25.5" customHeight="1">
      <c r="A24" s="142"/>
      <c r="B24" s="311"/>
      <c r="C24" s="270" t="s">
        <v>857</v>
      </c>
      <c r="D24" s="279"/>
      <c r="E24" s="270" t="s">
        <v>1583</v>
      </c>
      <c r="F24" s="270" t="s">
        <v>828</v>
      </c>
      <c r="G24" s="270"/>
      <c r="H24" s="336"/>
      <c r="I24" s="270" t="s">
        <v>842</v>
      </c>
      <c r="J24" s="270"/>
      <c r="K24" s="270"/>
      <c r="L24" s="279">
        <v>21000</v>
      </c>
      <c r="M24" s="279">
        <v>4640</v>
      </c>
      <c r="N24" s="279"/>
      <c r="O24" s="270" t="s">
        <v>881</v>
      </c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>
        <v>4640</v>
      </c>
      <c r="AA24" s="270"/>
      <c r="AB24" s="279">
        <v>3500</v>
      </c>
      <c r="AC24" s="270">
        <v>2009</v>
      </c>
      <c r="AD24" s="270"/>
      <c r="AE24" s="270"/>
      <c r="AF24" s="270">
        <v>2009</v>
      </c>
      <c r="AG24" s="270"/>
      <c r="AH24" s="270"/>
      <c r="AI24" s="270"/>
      <c r="AJ24" s="270"/>
      <c r="AK24" s="270"/>
      <c r="AL24" s="270"/>
      <c r="AM24" s="222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</row>
    <row r="25" spans="1:59" s="145" customFormat="1" ht="25.5" customHeight="1">
      <c r="A25" s="142"/>
      <c r="B25" s="311"/>
      <c r="C25" s="270" t="s">
        <v>874</v>
      </c>
      <c r="D25" s="270" t="s">
        <v>875</v>
      </c>
      <c r="E25" s="270" t="s">
        <v>1584</v>
      </c>
      <c r="F25" s="270" t="s">
        <v>874</v>
      </c>
      <c r="G25" s="310" t="s">
        <v>1585</v>
      </c>
      <c r="H25" s="398" t="s">
        <v>581</v>
      </c>
      <c r="I25" s="270" t="s">
        <v>1545</v>
      </c>
      <c r="J25" s="270"/>
      <c r="K25" s="270" t="s">
        <v>1586</v>
      </c>
      <c r="L25" s="222"/>
      <c r="M25" s="222">
        <v>977</v>
      </c>
      <c r="N25" s="222">
        <v>5157</v>
      </c>
      <c r="O25" s="270" t="s">
        <v>1547</v>
      </c>
      <c r="P25" s="222"/>
      <c r="Q25" s="222"/>
      <c r="R25" s="222"/>
      <c r="S25" s="222"/>
      <c r="T25" s="222"/>
      <c r="U25" s="222"/>
      <c r="V25" s="222"/>
      <c r="W25" s="222">
        <v>25</v>
      </c>
      <c r="X25" s="222">
        <v>14</v>
      </c>
      <c r="Y25" s="222">
        <v>6</v>
      </c>
      <c r="Z25" s="222">
        <v>350</v>
      </c>
      <c r="AA25" s="270" t="s">
        <v>1587</v>
      </c>
      <c r="AB25" s="222"/>
      <c r="AC25" s="270"/>
      <c r="AD25" s="270"/>
      <c r="AE25" s="270"/>
      <c r="AF25" s="270">
        <v>1992</v>
      </c>
      <c r="AG25" s="270"/>
      <c r="AH25" s="270"/>
      <c r="AI25" s="270"/>
      <c r="AJ25" s="270"/>
      <c r="AK25" s="270"/>
      <c r="AL25" s="270"/>
      <c r="AM25" s="222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 t="s">
        <v>1548</v>
      </c>
    </row>
    <row r="26" spans="1:59" s="145" customFormat="1" ht="25.5" customHeight="1">
      <c r="A26" s="142"/>
      <c r="B26" s="311"/>
      <c r="C26" s="396" t="s">
        <v>874</v>
      </c>
      <c r="D26" s="396"/>
      <c r="E26" s="396" t="s">
        <v>1588</v>
      </c>
      <c r="F26" s="396" t="s">
        <v>828</v>
      </c>
      <c r="G26" s="396"/>
      <c r="H26" s="396"/>
      <c r="I26" s="270" t="s">
        <v>1589</v>
      </c>
      <c r="J26" s="396"/>
      <c r="K26" s="396"/>
      <c r="L26" s="397">
        <v>2899</v>
      </c>
      <c r="M26" s="397"/>
      <c r="N26" s="397">
        <v>4887</v>
      </c>
      <c r="O26" s="396" t="s">
        <v>1547</v>
      </c>
      <c r="P26" s="397"/>
      <c r="Q26" s="397"/>
      <c r="R26" s="397"/>
      <c r="S26" s="397"/>
      <c r="T26" s="397"/>
      <c r="U26" s="397"/>
      <c r="V26" s="397"/>
      <c r="W26" s="397">
        <v>25</v>
      </c>
      <c r="X26" s="397">
        <v>11</v>
      </c>
      <c r="Y26" s="397">
        <v>5</v>
      </c>
      <c r="Z26" s="397">
        <v>275</v>
      </c>
      <c r="AA26" s="396"/>
      <c r="AB26" s="397"/>
      <c r="AC26" s="396"/>
      <c r="AD26" s="396"/>
      <c r="AE26" s="396"/>
      <c r="AF26" s="396">
        <v>2002</v>
      </c>
      <c r="AG26" s="396"/>
      <c r="AH26" s="396"/>
      <c r="AI26" s="396"/>
      <c r="AJ26" s="396"/>
      <c r="AK26" s="396"/>
      <c r="AL26" s="396"/>
      <c r="AM26" s="397">
        <v>11570</v>
      </c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 t="s">
        <v>1576</v>
      </c>
    </row>
    <row r="27" spans="1:59" s="145" customFormat="1" ht="25.5" customHeight="1">
      <c r="A27" s="142"/>
      <c r="B27" s="311"/>
      <c r="C27" s="396" t="s">
        <v>874</v>
      </c>
      <c r="D27" s="396"/>
      <c r="E27" s="396" t="s">
        <v>1590</v>
      </c>
      <c r="F27" s="396" t="s">
        <v>874</v>
      </c>
      <c r="G27" s="396"/>
      <c r="H27" s="396"/>
      <c r="I27" s="270" t="s">
        <v>1591</v>
      </c>
      <c r="J27" s="396"/>
      <c r="K27" s="396"/>
      <c r="L27" s="397">
        <v>1845</v>
      </c>
      <c r="M27" s="397">
        <v>1105</v>
      </c>
      <c r="N27" s="397">
        <v>7464</v>
      </c>
      <c r="O27" s="396" t="s">
        <v>1547</v>
      </c>
      <c r="P27" s="397"/>
      <c r="Q27" s="397"/>
      <c r="R27" s="397"/>
      <c r="S27" s="397"/>
      <c r="T27" s="397"/>
      <c r="U27" s="397"/>
      <c r="V27" s="397"/>
      <c r="W27" s="397">
        <v>25</v>
      </c>
      <c r="X27" s="397">
        <v>13</v>
      </c>
      <c r="Y27" s="397">
        <v>6</v>
      </c>
      <c r="Z27" s="397">
        <v>325</v>
      </c>
      <c r="AA27" s="396"/>
      <c r="AB27" s="397"/>
      <c r="AC27" s="396"/>
      <c r="AD27" s="396"/>
      <c r="AE27" s="396"/>
      <c r="AF27" s="396">
        <v>2000</v>
      </c>
      <c r="AG27" s="396"/>
      <c r="AH27" s="396"/>
      <c r="AI27" s="396"/>
      <c r="AJ27" s="396"/>
      <c r="AK27" s="396"/>
      <c r="AL27" s="396"/>
      <c r="AM27" s="397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</row>
    <row r="28" spans="1:59" s="145" customFormat="1" ht="25.5" customHeight="1">
      <c r="A28" s="142"/>
      <c r="B28" s="311"/>
      <c r="C28" s="270" t="s">
        <v>1063</v>
      </c>
      <c r="D28" s="270" t="s">
        <v>1592</v>
      </c>
      <c r="E28" s="270" t="s">
        <v>1593</v>
      </c>
      <c r="F28" s="270" t="s">
        <v>1063</v>
      </c>
      <c r="G28" s="270" t="s">
        <v>1065</v>
      </c>
      <c r="H28" s="336"/>
      <c r="I28" s="270" t="s">
        <v>1545</v>
      </c>
      <c r="J28" s="270"/>
      <c r="K28" s="270"/>
      <c r="L28" s="222">
        <v>3248</v>
      </c>
      <c r="M28" s="222">
        <v>1395</v>
      </c>
      <c r="N28" s="222">
        <v>6197</v>
      </c>
      <c r="O28" s="270" t="s">
        <v>1547</v>
      </c>
      <c r="P28" s="222"/>
      <c r="Q28" s="222"/>
      <c r="R28" s="222"/>
      <c r="S28" s="222"/>
      <c r="T28" s="222"/>
      <c r="U28" s="222"/>
      <c r="V28" s="222"/>
      <c r="W28" s="222">
        <v>25</v>
      </c>
      <c r="X28" s="222">
        <v>13</v>
      </c>
      <c r="Y28" s="222">
        <v>6</v>
      </c>
      <c r="Z28" s="222">
        <v>720</v>
      </c>
      <c r="AA28" s="270" t="s">
        <v>1594</v>
      </c>
      <c r="AB28" s="222"/>
      <c r="AC28" s="270"/>
      <c r="AD28" s="270"/>
      <c r="AE28" s="270"/>
      <c r="AF28" s="270">
        <v>1999</v>
      </c>
      <c r="AG28" s="270"/>
      <c r="AH28" s="270"/>
      <c r="AI28" s="270"/>
      <c r="AJ28" s="270"/>
      <c r="AK28" s="270"/>
      <c r="AL28" s="270"/>
      <c r="AM28" s="222">
        <v>13510</v>
      </c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 t="s">
        <v>1548</v>
      </c>
    </row>
    <row r="29" spans="1:59" s="145" customFormat="1" ht="25.5" customHeight="1">
      <c r="A29" s="142"/>
      <c r="B29" s="311"/>
      <c r="C29" s="270" t="s">
        <v>1063</v>
      </c>
      <c r="D29" s="270"/>
      <c r="E29" s="270" t="s">
        <v>1595</v>
      </c>
      <c r="F29" s="270" t="s">
        <v>1063</v>
      </c>
      <c r="G29" s="270"/>
      <c r="H29" s="336"/>
      <c r="I29" s="270" t="s">
        <v>1545</v>
      </c>
      <c r="J29" s="270"/>
      <c r="K29" s="270"/>
      <c r="L29" s="222">
        <v>6998</v>
      </c>
      <c r="M29" s="222">
        <v>1517</v>
      </c>
      <c r="N29" s="222">
        <v>5075</v>
      </c>
      <c r="O29" s="270" t="s">
        <v>1547</v>
      </c>
      <c r="P29" s="222"/>
      <c r="Q29" s="222"/>
      <c r="R29" s="222"/>
      <c r="S29" s="222"/>
      <c r="T29" s="222"/>
      <c r="U29" s="222"/>
      <c r="V29" s="222"/>
      <c r="W29" s="222">
        <v>25</v>
      </c>
      <c r="X29" s="222">
        <v>12</v>
      </c>
      <c r="Y29" s="222">
        <v>6</v>
      </c>
      <c r="Z29" s="222">
        <v>300</v>
      </c>
      <c r="AA29" s="270"/>
      <c r="AB29" s="222"/>
      <c r="AC29" s="270"/>
      <c r="AD29" s="270"/>
      <c r="AE29" s="270"/>
      <c r="AF29" s="270">
        <v>2006</v>
      </c>
      <c r="AG29" s="270"/>
      <c r="AH29" s="270"/>
      <c r="AI29" s="270"/>
      <c r="AJ29" s="270"/>
      <c r="AK29" s="270"/>
      <c r="AL29" s="270"/>
      <c r="AM29" s="222">
        <v>15548</v>
      </c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 t="s">
        <v>1548</v>
      </c>
    </row>
    <row r="30" spans="1:59" s="145" customFormat="1" ht="25.5" customHeight="1">
      <c r="A30" s="142"/>
      <c r="B30" s="311"/>
      <c r="C30" s="396" t="s">
        <v>1063</v>
      </c>
      <c r="D30" s="396"/>
      <c r="E30" s="396" t="s">
        <v>1596</v>
      </c>
      <c r="F30" s="396" t="s">
        <v>828</v>
      </c>
      <c r="G30" s="396"/>
      <c r="H30" s="396"/>
      <c r="I30" s="270" t="s">
        <v>1597</v>
      </c>
      <c r="J30" s="396"/>
      <c r="K30" s="396"/>
      <c r="L30" s="397">
        <v>7710</v>
      </c>
      <c r="M30" s="397">
        <v>1313</v>
      </c>
      <c r="N30" s="397">
        <v>5084</v>
      </c>
      <c r="O30" s="396" t="s">
        <v>1547</v>
      </c>
      <c r="P30" s="397"/>
      <c r="Q30" s="397"/>
      <c r="R30" s="397"/>
      <c r="S30" s="397"/>
      <c r="T30" s="397"/>
      <c r="U30" s="397"/>
      <c r="V30" s="397"/>
      <c r="W30" s="397">
        <v>25</v>
      </c>
      <c r="X30" s="397">
        <v>11</v>
      </c>
      <c r="Y30" s="397">
        <v>5</v>
      </c>
      <c r="Z30" s="397">
        <v>262</v>
      </c>
      <c r="AA30" s="396"/>
      <c r="AB30" s="397"/>
      <c r="AC30" s="396"/>
      <c r="AD30" s="396"/>
      <c r="AE30" s="396"/>
      <c r="AF30" s="396">
        <v>2006</v>
      </c>
      <c r="AG30" s="396"/>
      <c r="AH30" s="396"/>
      <c r="AI30" s="396"/>
      <c r="AJ30" s="396"/>
      <c r="AK30" s="396"/>
      <c r="AL30" s="396"/>
      <c r="AM30" s="397">
        <v>13301</v>
      </c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 t="s">
        <v>1576</v>
      </c>
    </row>
    <row r="31" spans="1:59" s="145" customFormat="1" ht="25.5" customHeight="1">
      <c r="A31" s="142"/>
      <c r="B31" s="311"/>
      <c r="C31" s="270" t="s">
        <v>869</v>
      </c>
      <c r="D31" s="270" t="s">
        <v>1598</v>
      </c>
      <c r="E31" s="270" t="s">
        <v>386</v>
      </c>
      <c r="F31" s="270" t="s">
        <v>869</v>
      </c>
      <c r="G31" s="270" t="s">
        <v>873</v>
      </c>
      <c r="H31" s="336" t="s">
        <v>1599</v>
      </c>
      <c r="I31" s="270" t="s">
        <v>1545</v>
      </c>
      <c r="J31" s="270">
        <v>10</v>
      </c>
      <c r="K31" s="270" t="s">
        <v>1600</v>
      </c>
      <c r="L31" s="279">
        <v>5306</v>
      </c>
      <c r="M31" s="279">
        <v>1524</v>
      </c>
      <c r="N31" s="279">
        <v>3273</v>
      </c>
      <c r="O31" s="270" t="s">
        <v>1547</v>
      </c>
      <c r="P31" s="279"/>
      <c r="Q31" s="279"/>
      <c r="R31" s="279"/>
      <c r="S31" s="279"/>
      <c r="T31" s="279"/>
      <c r="U31" s="279"/>
      <c r="V31" s="279"/>
      <c r="W31" s="279">
        <v>25</v>
      </c>
      <c r="X31" s="279">
        <v>11</v>
      </c>
      <c r="Y31" s="279">
        <v>5</v>
      </c>
      <c r="Z31" s="279">
        <v>275</v>
      </c>
      <c r="AA31" s="270">
        <v>66</v>
      </c>
      <c r="AB31" s="279"/>
      <c r="AC31" s="270"/>
      <c r="AD31" s="270"/>
      <c r="AE31" s="270" t="s">
        <v>1601</v>
      </c>
      <c r="AF31" s="270">
        <v>2000</v>
      </c>
      <c r="AG31" s="270" t="s">
        <v>1602</v>
      </c>
      <c r="AH31" s="270"/>
      <c r="AI31" s="270"/>
      <c r="AJ31" s="270"/>
      <c r="AK31" s="270"/>
      <c r="AL31" s="270"/>
      <c r="AM31" s="279">
        <v>4990</v>
      </c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</row>
    <row r="32" spans="1:59" s="145" customFormat="1" ht="25.5" customHeight="1">
      <c r="A32" s="142"/>
      <c r="B32" s="311"/>
      <c r="C32" s="270" t="s">
        <v>869</v>
      </c>
      <c r="D32" s="270" t="s">
        <v>1603</v>
      </c>
      <c r="E32" s="270" t="s">
        <v>1604</v>
      </c>
      <c r="F32" s="270" t="s">
        <v>869</v>
      </c>
      <c r="G32" s="270" t="s">
        <v>873</v>
      </c>
      <c r="H32" s="270" t="s">
        <v>1599</v>
      </c>
      <c r="I32" s="270" t="s">
        <v>1545</v>
      </c>
      <c r="J32" s="270">
        <v>14</v>
      </c>
      <c r="K32" s="270" t="s">
        <v>1600</v>
      </c>
      <c r="L32" s="279"/>
      <c r="M32" s="279">
        <v>1674</v>
      </c>
      <c r="N32" s="279">
        <v>8618</v>
      </c>
      <c r="O32" s="270" t="s">
        <v>1547</v>
      </c>
      <c r="P32" s="279"/>
      <c r="Q32" s="279"/>
      <c r="R32" s="279"/>
      <c r="S32" s="279"/>
      <c r="T32" s="279"/>
      <c r="U32" s="279"/>
      <c r="V32" s="279"/>
      <c r="W32" s="279">
        <v>25</v>
      </c>
      <c r="X32" s="279">
        <v>13</v>
      </c>
      <c r="Y32" s="279">
        <v>6</v>
      </c>
      <c r="Z32" s="279">
        <v>689</v>
      </c>
      <c r="AA32" s="270">
        <v>71</v>
      </c>
      <c r="AB32" s="279"/>
      <c r="AC32" s="270"/>
      <c r="AD32" s="270"/>
      <c r="AE32" s="270" t="s">
        <v>1601</v>
      </c>
      <c r="AF32" s="270">
        <v>2001</v>
      </c>
      <c r="AG32" s="270" t="s">
        <v>1605</v>
      </c>
      <c r="AH32" s="270" t="s">
        <v>1606</v>
      </c>
      <c r="AI32" s="270"/>
      <c r="AJ32" s="270"/>
      <c r="AK32" s="270"/>
      <c r="AL32" s="270"/>
      <c r="AM32" s="279">
        <v>7504</v>
      </c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 t="s">
        <v>1548</v>
      </c>
    </row>
    <row r="33" spans="1:59" s="145" customFormat="1" ht="25.5" customHeight="1">
      <c r="A33" s="142"/>
      <c r="B33" s="311"/>
      <c r="C33" s="270" t="s">
        <v>869</v>
      </c>
      <c r="D33" s="270"/>
      <c r="E33" s="270" t="s">
        <v>1607</v>
      </c>
      <c r="F33" s="270" t="s">
        <v>828</v>
      </c>
      <c r="G33" s="270"/>
      <c r="H33" s="270"/>
      <c r="I33" s="270" t="s">
        <v>1608</v>
      </c>
      <c r="J33" s="270"/>
      <c r="K33" s="270"/>
      <c r="L33" s="279">
        <v>2679</v>
      </c>
      <c r="M33" s="279">
        <v>919</v>
      </c>
      <c r="N33" s="279">
        <v>5087</v>
      </c>
      <c r="O33" s="270" t="s">
        <v>1547</v>
      </c>
      <c r="P33" s="279"/>
      <c r="Q33" s="279"/>
      <c r="R33" s="279"/>
      <c r="S33" s="279"/>
      <c r="T33" s="279"/>
      <c r="U33" s="279"/>
      <c r="V33" s="279"/>
      <c r="W33" s="279" t="s">
        <v>1609</v>
      </c>
      <c r="X33" s="279" t="s">
        <v>1609</v>
      </c>
      <c r="Y33" s="279" t="s">
        <v>1609</v>
      </c>
      <c r="Z33" s="279" t="s">
        <v>1609</v>
      </c>
      <c r="AA33" s="270"/>
      <c r="AB33" s="279" t="s">
        <v>1609</v>
      </c>
      <c r="AC33" s="270"/>
      <c r="AD33" s="270"/>
      <c r="AE33" s="270"/>
      <c r="AF33" s="270">
        <v>2002</v>
      </c>
      <c r="AG33" s="270"/>
      <c r="AH33" s="270"/>
      <c r="AI33" s="270"/>
      <c r="AJ33" s="270"/>
      <c r="AK33" s="270"/>
      <c r="AL33" s="270"/>
      <c r="AM33" s="279">
        <v>8600</v>
      </c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 t="s">
        <v>1548</v>
      </c>
    </row>
    <row r="34" spans="1:59" s="145" customFormat="1" ht="25.5" customHeight="1">
      <c r="A34" s="142"/>
      <c r="B34" s="311"/>
      <c r="C34" s="276" t="s">
        <v>1610</v>
      </c>
      <c r="D34" s="276" t="s">
        <v>1611</v>
      </c>
      <c r="E34" s="276" t="s">
        <v>1612</v>
      </c>
      <c r="F34" s="276" t="s">
        <v>1610</v>
      </c>
      <c r="G34" s="276" t="s">
        <v>1613</v>
      </c>
      <c r="H34" s="336" t="s">
        <v>1614</v>
      </c>
      <c r="I34" s="270" t="s">
        <v>1545</v>
      </c>
      <c r="J34" s="276" t="s">
        <v>1615</v>
      </c>
      <c r="K34" s="276" t="s">
        <v>1616</v>
      </c>
      <c r="L34" s="280">
        <v>11106</v>
      </c>
      <c r="M34" s="280">
        <v>621</v>
      </c>
      <c r="N34" s="280">
        <v>621</v>
      </c>
      <c r="O34" s="270" t="s">
        <v>1547</v>
      </c>
      <c r="P34" s="279"/>
      <c r="Q34" s="279"/>
      <c r="R34" s="279"/>
      <c r="S34" s="279"/>
      <c r="T34" s="279"/>
      <c r="U34" s="279"/>
      <c r="V34" s="279"/>
      <c r="W34" s="279">
        <v>25</v>
      </c>
      <c r="X34" s="279">
        <v>6</v>
      </c>
      <c r="Y34" s="279">
        <v>16</v>
      </c>
      <c r="Z34" s="279">
        <v>248</v>
      </c>
      <c r="AA34" s="270"/>
      <c r="AB34" s="279">
        <v>1500</v>
      </c>
      <c r="AC34" s="270"/>
      <c r="AD34" s="270"/>
      <c r="AE34" s="270"/>
      <c r="AF34" s="276">
        <v>2001</v>
      </c>
      <c r="AG34" s="276" t="s">
        <v>1617</v>
      </c>
      <c r="AH34" s="276"/>
      <c r="AI34" s="276"/>
      <c r="AJ34" s="276"/>
      <c r="AK34" s="276"/>
      <c r="AL34" s="276"/>
      <c r="AM34" s="280">
        <v>37000</v>
      </c>
      <c r="AN34" s="270"/>
      <c r="AO34" s="270"/>
      <c r="AP34" s="270"/>
      <c r="AQ34" s="270"/>
      <c r="AR34" s="270"/>
      <c r="AS34" s="270"/>
      <c r="AT34" s="276" t="s">
        <v>1618</v>
      </c>
      <c r="AU34" s="276" t="s">
        <v>1619</v>
      </c>
      <c r="AV34" s="276">
        <v>932</v>
      </c>
      <c r="AW34" s="276" t="s">
        <v>1620</v>
      </c>
      <c r="AX34" s="276" t="s">
        <v>1613</v>
      </c>
      <c r="AY34" s="276" t="s">
        <v>1621</v>
      </c>
      <c r="AZ34" s="276" t="s">
        <v>1622</v>
      </c>
      <c r="BA34" s="276" t="s">
        <v>1623</v>
      </c>
      <c r="BB34" s="276" t="s">
        <v>1624</v>
      </c>
      <c r="BC34" s="276" t="s">
        <v>1613</v>
      </c>
      <c r="BD34" s="276" t="s">
        <v>1625</v>
      </c>
      <c r="BE34" s="276">
        <v>1</v>
      </c>
      <c r="BF34" s="276"/>
      <c r="BG34" s="276"/>
    </row>
    <row r="35" spans="1:59" s="145" customFormat="1" ht="25.5" customHeight="1">
      <c r="A35" s="142"/>
      <c r="B35" s="311"/>
      <c r="C35" s="276" t="s">
        <v>1610</v>
      </c>
      <c r="D35" s="276"/>
      <c r="E35" s="276" t="s">
        <v>1626</v>
      </c>
      <c r="F35" s="276" t="s">
        <v>1610</v>
      </c>
      <c r="G35" s="276"/>
      <c r="H35" s="276"/>
      <c r="I35" s="270" t="s">
        <v>1545</v>
      </c>
      <c r="J35" s="276"/>
      <c r="K35" s="276"/>
      <c r="L35" s="280">
        <v>4539</v>
      </c>
      <c r="M35" s="280">
        <v>3465</v>
      </c>
      <c r="N35" s="280">
        <v>6828</v>
      </c>
      <c r="O35" s="276" t="s">
        <v>1547</v>
      </c>
      <c r="P35" s="280"/>
      <c r="Q35" s="280"/>
      <c r="R35" s="280"/>
      <c r="S35" s="280"/>
      <c r="T35" s="280"/>
      <c r="U35" s="280"/>
      <c r="V35" s="280"/>
      <c r="W35" s="280">
        <v>25</v>
      </c>
      <c r="X35" s="280">
        <v>12.6</v>
      </c>
      <c r="Y35" s="280">
        <v>6</v>
      </c>
      <c r="Z35" s="280">
        <v>325</v>
      </c>
      <c r="AA35" s="276"/>
      <c r="AB35" s="280"/>
      <c r="AC35" s="276"/>
      <c r="AD35" s="276"/>
      <c r="AE35" s="276"/>
      <c r="AF35" s="276">
        <v>2005</v>
      </c>
      <c r="AG35" s="276"/>
      <c r="AH35" s="276"/>
      <c r="AI35" s="276"/>
      <c r="AJ35" s="276"/>
      <c r="AK35" s="276"/>
      <c r="AL35" s="276"/>
      <c r="AM35" s="280">
        <v>14317</v>
      </c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 t="s">
        <v>1627</v>
      </c>
    </row>
    <row r="36" spans="1:59" s="145" customFormat="1" ht="25.5" customHeight="1">
      <c r="A36" s="142"/>
      <c r="B36" s="311"/>
      <c r="C36" s="276" t="s">
        <v>1610</v>
      </c>
      <c r="D36" s="276" t="s">
        <v>1628</v>
      </c>
      <c r="E36" s="276" t="s">
        <v>1629</v>
      </c>
      <c r="F36" s="276" t="s">
        <v>828</v>
      </c>
      <c r="G36" s="276" t="s">
        <v>1630</v>
      </c>
      <c r="H36" s="336" t="s">
        <v>1631</v>
      </c>
      <c r="I36" s="276" t="s">
        <v>1632</v>
      </c>
      <c r="J36" s="276" t="s">
        <v>1633</v>
      </c>
      <c r="K36" s="276" t="s">
        <v>1616</v>
      </c>
      <c r="L36" s="280">
        <v>6801</v>
      </c>
      <c r="M36" s="280">
        <v>1778</v>
      </c>
      <c r="N36" s="280">
        <v>5542</v>
      </c>
      <c r="O36" s="270" t="s">
        <v>1547</v>
      </c>
      <c r="P36" s="279"/>
      <c r="Q36" s="279"/>
      <c r="R36" s="279"/>
      <c r="S36" s="279"/>
      <c r="T36" s="279"/>
      <c r="U36" s="279"/>
      <c r="V36" s="279"/>
      <c r="W36" s="279">
        <v>25</v>
      </c>
      <c r="X36" s="279">
        <v>5</v>
      </c>
      <c r="Y36" s="279">
        <v>13</v>
      </c>
      <c r="Z36" s="279">
        <v>605</v>
      </c>
      <c r="AA36" s="270"/>
      <c r="AB36" s="279">
        <v>100</v>
      </c>
      <c r="AC36" s="270"/>
      <c r="AD36" s="270"/>
      <c r="AE36" s="270"/>
      <c r="AF36" s="276">
        <v>2001</v>
      </c>
      <c r="AG36" s="276" t="s">
        <v>1634</v>
      </c>
      <c r="AH36" s="276"/>
      <c r="AI36" s="276"/>
      <c r="AJ36" s="276"/>
      <c r="AK36" s="276"/>
      <c r="AL36" s="276"/>
      <c r="AM36" s="280">
        <v>13188</v>
      </c>
      <c r="AN36" s="270"/>
      <c r="AO36" s="270"/>
      <c r="AP36" s="270"/>
      <c r="AQ36" s="270"/>
      <c r="AR36" s="270"/>
      <c r="AS36" s="270"/>
      <c r="AT36" s="276" t="s">
        <v>1618</v>
      </c>
      <c r="AU36" s="276" t="s">
        <v>1635</v>
      </c>
      <c r="AV36" s="276"/>
      <c r="AW36" s="276" t="s">
        <v>1636</v>
      </c>
      <c r="AX36" s="276" t="s">
        <v>828</v>
      </c>
      <c r="AY36" s="276" t="s">
        <v>1637</v>
      </c>
      <c r="AZ36" s="276" t="s">
        <v>1638</v>
      </c>
      <c r="BA36" s="276" t="s">
        <v>1639</v>
      </c>
      <c r="BB36" s="276"/>
      <c r="BC36" s="276" t="s">
        <v>828</v>
      </c>
      <c r="BD36" s="276" t="s">
        <v>1640</v>
      </c>
      <c r="BE36" s="276">
        <v>1</v>
      </c>
      <c r="BF36" s="276" t="s">
        <v>1641</v>
      </c>
      <c r="BG36" s="276"/>
    </row>
    <row r="37" spans="1:59" s="145" customFormat="1" ht="25.5" customHeight="1">
      <c r="A37" s="142"/>
      <c r="B37" s="311"/>
      <c r="C37" s="276" t="s">
        <v>883</v>
      </c>
      <c r="D37" s="276"/>
      <c r="E37" s="276" t="s">
        <v>1642</v>
      </c>
      <c r="F37" s="276" t="s">
        <v>828</v>
      </c>
      <c r="G37" s="276"/>
      <c r="H37" s="276"/>
      <c r="I37" s="270" t="s">
        <v>1545</v>
      </c>
      <c r="J37" s="276"/>
      <c r="K37" s="276"/>
      <c r="L37" s="280">
        <v>61563</v>
      </c>
      <c r="M37" s="280">
        <v>1431</v>
      </c>
      <c r="N37" s="280">
        <v>1431</v>
      </c>
      <c r="O37" s="276" t="s">
        <v>1547</v>
      </c>
      <c r="P37" s="280"/>
      <c r="Q37" s="280"/>
      <c r="R37" s="280"/>
      <c r="S37" s="280"/>
      <c r="T37" s="280"/>
      <c r="U37" s="280"/>
      <c r="V37" s="280"/>
      <c r="W37" s="280">
        <v>25</v>
      </c>
      <c r="X37" s="280">
        <v>15</v>
      </c>
      <c r="Y37" s="280">
        <v>6</v>
      </c>
      <c r="Z37" s="280">
        <v>375</v>
      </c>
      <c r="AA37" s="276"/>
      <c r="AB37" s="280"/>
      <c r="AC37" s="276"/>
      <c r="AD37" s="276"/>
      <c r="AE37" s="276"/>
      <c r="AF37" s="276">
        <v>2005</v>
      </c>
      <c r="AG37" s="276"/>
      <c r="AH37" s="276"/>
      <c r="AI37" s="276"/>
      <c r="AJ37" s="276"/>
      <c r="AK37" s="276"/>
      <c r="AL37" s="276"/>
      <c r="AM37" s="280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 t="s">
        <v>1548</v>
      </c>
    </row>
    <row r="38" spans="1:59" s="145" customFormat="1" ht="25.5" customHeight="1">
      <c r="A38" s="142"/>
      <c r="B38" s="311"/>
      <c r="C38" s="276" t="s">
        <v>883</v>
      </c>
      <c r="D38" s="276"/>
      <c r="E38" s="276" t="s">
        <v>1643</v>
      </c>
      <c r="F38" s="276" t="s">
        <v>883</v>
      </c>
      <c r="G38" s="276"/>
      <c r="H38" s="336"/>
      <c r="I38" s="270" t="s">
        <v>1545</v>
      </c>
      <c r="J38" s="276"/>
      <c r="K38" s="276"/>
      <c r="L38" s="280"/>
      <c r="M38" s="280">
        <v>829.5</v>
      </c>
      <c r="N38" s="280">
        <v>1088</v>
      </c>
      <c r="O38" s="270" t="s">
        <v>1547</v>
      </c>
      <c r="P38" s="279"/>
      <c r="Q38" s="279"/>
      <c r="R38" s="279"/>
      <c r="S38" s="279"/>
      <c r="T38" s="279"/>
      <c r="U38" s="279"/>
      <c r="V38" s="279"/>
      <c r="W38" s="279">
        <v>25</v>
      </c>
      <c r="X38" s="279">
        <v>13</v>
      </c>
      <c r="Y38" s="279">
        <v>6</v>
      </c>
      <c r="Z38" s="279">
        <v>325</v>
      </c>
      <c r="AA38" s="270"/>
      <c r="AB38" s="279"/>
      <c r="AC38" s="270"/>
      <c r="AD38" s="270"/>
      <c r="AE38" s="270"/>
      <c r="AF38" s="276">
        <v>2008</v>
      </c>
      <c r="AG38" s="276"/>
      <c r="AH38" s="276"/>
      <c r="AI38" s="276"/>
      <c r="AJ38" s="276"/>
      <c r="AK38" s="276"/>
      <c r="AL38" s="276"/>
      <c r="AM38" s="280">
        <v>1680</v>
      </c>
      <c r="AN38" s="270"/>
      <c r="AO38" s="270"/>
      <c r="AP38" s="270"/>
      <c r="AQ38" s="270"/>
      <c r="AR38" s="270"/>
      <c r="AS38" s="270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 t="s">
        <v>1644</v>
      </c>
    </row>
    <row r="39" spans="1:59" s="145" customFormat="1" ht="25.5" customHeight="1">
      <c r="A39" s="142"/>
      <c r="B39" s="311"/>
      <c r="C39" s="276" t="s">
        <v>887</v>
      </c>
      <c r="D39" s="276"/>
      <c r="E39" s="276" t="s">
        <v>1645</v>
      </c>
      <c r="F39" s="276" t="s">
        <v>1082</v>
      </c>
      <c r="G39" s="276"/>
      <c r="H39" s="276"/>
      <c r="I39" s="276" t="s">
        <v>1082</v>
      </c>
      <c r="J39" s="276"/>
      <c r="K39" s="270"/>
      <c r="L39" s="222"/>
      <c r="M39" s="275">
        <v>2490</v>
      </c>
      <c r="N39" s="275">
        <v>2645</v>
      </c>
      <c r="O39" s="270" t="s">
        <v>1547</v>
      </c>
      <c r="P39" s="275"/>
      <c r="Q39" s="275"/>
      <c r="R39" s="275"/>
      <c r="S39" s="275">
        <v>50</v>
      </c>
      <c r="T39" s="222">
        <v>25</v>
      </c>
      <c r="U39" s="275">
        <v>10</v>
      </c>
      <c r="V39" s="275">
        <v>1250</v>
      </c>
      <c r="W39" s="275"/>
      <c r="X39" s="275"/>
      <c r="Y39" s="275"/>
      <c r="Z39" s="275"/>
      <c r="AA39" s="270"/>
      <c r="AB39" s="222"/>
      <c r="AC39" s="270"/>
      <c r="AD39" s="270"/>
      <c r="AE39" s="270"/>
      <c r="AF39" s="270">
        <v>1985</v>
      </c>
      <c r="AG39" s="270"/>
      <c r="AH39" s="270"/>
      <c r="AI39" s="270"/>
      <c r="AJ39" s="270"/>
      <c r="AK39" s="270"/>
      <c r="AL39" s="270"/>
      <c r="AM39" s="222"/>
      <c r="AN39" s="270"/>
      <c r="AO39" s="270"/>
      <c r="AP39" s="270"/>
      <c r="AQ39" s="270"/>
      <c r="AR39" s="270"/>
      <c r="AS39" s="270"/>
      <c r="AT39" s="276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</row>
    <row r="40" spans="1:59" s="145" customFormat="1" ht="25.5" customHeight="1">
      <c r="A40" s="142"/>
      <c r="B40" s="311"/>
      <c r="C40" s="270" t="s">
        <v>887</v>
      </c>
      <c r="D40" s="270" t="s">
        <v>1646</v>
      </c>
      <c r="E40" s="270" t="s">
        <v>1647</v>
      </c>
      <c r="F40" s="270" t="s">
        <v>887</v>
      </c>
      <c r="G40" s="270" t="s">
        <v>1648</v>
      </c>
      <c r="H40" s="336" t="s">
        <v>891</v>
      </c>
      <c r="I40" s="270" t="s">
        <v>1545</v>
      </c>
      <c r="J40" s="270">
        <v>45</v>
      </c>
      <c r="K40" s="270"/>
      <c r="L40" s="222"/>
      <c r="M40" s="222">
        <v>1637</v>
      </c>
      <c r="N40" s="222">
        <v>5856</v>
      </c>
      <c r="O40" s="270" t="s">
        <v>1547</v>
      </c>
      <c r="P40" s="222"/>
      <c r="Q40" s="222"/>
      <c r="R40" s="222"/>
      <c r="S40" s="222"/>
      <c r="T40" s="222"/>
      <c r="U40" s="222"/>
      <c r="V40" s="222"/>
      <c r="W40" s="222">
        <v>25</v>
      </c>
      <c r="X40" s="222">
        <v>13</v>
      </c>
      <c r="Y40" s="222">
        <v>6</v>
      </c>
      <c r="Z40" s="222">
        <v>325</v>
      </c>
      <c r="AA40" s="270">
        <v>135.19999999999999</v>
      </c>
      <c r="AB40" s="222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22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 t="s">
        <v>1548</v>
      </c>
    </row>
    <row r="41" spans="1:59" s="145" customFormat="1" ht="25.5" customHeight="1">
      <c r="A41" s="142"/>
      <c r="B41" s="311"/>
      <c r="C41" s="270" t="s">
        <v>887</v>
      </c>
      <c r="D41" s="270"/>
      <c r="E41" s="270" t="s">
        <v>1649</v>
      </c>
      <c r="F41" s="270" t="s">
        <v>828</v>
      </c>
      <c r="G41" s="270"/>
      <c r="H41" s="270"/>
      <c r="I41" s="270" t="s">
        <v>1650</v>
      </c>
      <c r="J41" s="270"/>
      <c r="K41" s="270"/>
      <c r="L41" s="222"/>
      <c r="M41" s="222">
        <v>1536</v>
      </c>
      <c r="N41" s="222">
        <v>1536</v>
      </c>
      <c r="O41" s="270" t="s">
        <v>1547</v>
      </c>
      <c r="P41" s="222"/>
      <c r="Q41" s="222"/>
      <c r="R41" s="222"/>
      <c r="S41" s="222"/>
      <c r="T41" s="222"/>
      <c r="U41" s="222"/>
      <c r="V41" s="222" t="s">
        <v>1573</v>
      </c>
      <c r="W41" s="222">
        <v>25</v>
      </c>
      <c r="X41" s="222">
        <v>12</v>
      </c>
      <c r="Y41" s="222">
        <v>5</v>
      </c>
      <c r="Z41" s="222">
        <v>366</v>
      </c>
      <c r="AA41" s="270"/>
      <c r="AB41" s="222" t="s">
        <v>1573</v>
      </c>
      <c r="AC41" s="270"/>
      <c r="AD41" s="270"/>
      <c r="AE41" s="270"/>
      <c r="AF41" s="270">
        <v>1997</v>
      </c>
      <c r="AG41" s="270"/>
      <c r="AH41" s="270"/>
      <c r="AI41" s="270"/>
      <c r="AJ41" s="270"/>
      <c r="AK41" s="270"/>
      <c r="AL41" s="270"/>
      <c r="AM41" s="222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</row>
    <row r="42" spans="1:59" s="145" customFormat="1" ht="25.5" customHeight="1">
      <c r="A42" s="142"/>
      <c r="B42" s="311"/>
      <c r="C42" s="270" t="s">
        <v>898</v>
      </c>
      <c r="D42" s="270" t="s">
        <v>899</v>
      </c>
      <c r="E42" s="270" t="s">
        <v>1651</v>
      </c>
      <c r="F42" s="270" t="s">
        <v>898</v>
      </c>
      <c r="G42" s="270" t="s">
        <v>901</v>
      </c>
      <c r="H42" s="336" t="s">
        <v>902</v>
      </c>
      <c r="I42" s="270" t="s">
        <v>1545</v>
      </c>
      <c r="J42" s="270" t="s">
        <v>904</v>
      </c>
      <c r="K42" s="270"/>
      <c r="L42" s="279"/>
      <c r="M42" s="279">
        <v>2488.54</v>
      </c>
      <c r="N42" s="279">
        <v>8847.27</v>
      </c>
      <c r="O42" s="270" t="s">
        <v>1547</v>
      </c>
      <c r="P42" s="279"/>
      <c r="Q42" s="279"/>
      <c r="R42" s="279"/>
      <c r="S42" s="279"/>
      <c r="T42" s="279"/>
      <c r="U42" s="279"/>
      <c r="V42" s="279"/>
      <c r="W42" s="279">
        <v>25</v>
      </c>
      <c r="X42" s="279">
        <v>2</v>
      </c>
      <c r="Y42" s="279">
        <v>7</v>
      </c>
      <c r="Z42" s="279">
        <v>525</v>
      </c>
      <c r="AA42" s="270">
        <v>73.174000000000007</v>
      </c>
      <c r="AB42" s="279"/>
      <c r="AC42" s="270"/>
      <c r="AD42" s="270"/>
      <c r="AE42" s="270"/>
      <c r="AF42" s="270">
        <v>2003</v>
      </c>
      <c r="AG42" s="270"/>
      <c r="AH42" s="270"/>
      <c r="AI42" s="270"/>
      <c r="AJ42" s="270"/>
      <c r="AK42" s="270"/>
      <c r="AL42" s="270"/>
      <c r="AM42" s="279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 t="s">
        <v>1548</v>
      </c>
    </row>
    <row r="43" spans="1:59" s="145" customFormat="1" ht="25.5" customHeight="1">
      <c r="A43" s="142"/>
      <c r="B43" s="311"/>
      <c r="C43" s="396" t="s">
        <v>898</v>
      </c>
      <c r="D43" s="396"/>
      <c r="E43" s="396" t="s">
        <v>1652</v>
      </c>
      <c r="F43" s="396" t="s">
        <v>828</v>
      </c>
      <c r="G43" s="396"/>
      <c r="H43" s="396"/>
      <c r="I43" s="270" t="s">
        <v>1653</v>
      </c>
      <c r="J43" s="396"/>
      <c r="K43" s="396"/>
      <c r="L43" s="397">
        <v>13500</v>
      </c>
      <c r="M43" s="397">
        <v>2154</v>
      </c>
      <c r="N43" s="397">
        <v>4963</v>
      </c>
      <c r="O43" s="396" t="s">
        <v>1547</v>
      </c>
      <c r="P43" s="397"/>
      <c r="Q43" s="397"/>
      <c r="R43" s="397"/>
      <c r="S43" s="397"/>
      <c r="T43" s="397"/>
      <c r="U43" s="397"/>
      <c r="V43" s="397"/>
      <c r="W43" s="397">
        <v>25</v>
      </c>
      <c r="X43" s="397">
        <v>12</v>
      </c>
      <c r="Y43" s="397">
        <v>5</v>
      </c>
      <c r="Z43" s="397">
        <v>300</v>
      </c>
      <c r="AA43" s="396"/>
      <c r="AB43" s="397"/>
      <c r="AC43" s="396"/>
      <c r="AD43" s="396"/>
      <c r="AE43" s="396"/>
      <c r="AF43" s="396">
        <v>2003</v>
      </c>
      <c r="AG43" s="396"/>
      <c r="AH43" s="396"/>
      <c r="AI43" s="396"/>
      <c r="AJ43" s="396"/>
      <c r="AK43" s="396"/>
      <c r="AL43" s="396"/>
      <c r="AM43" s="397">
        <v>16723</v>
      </c>
      <c r="AN43" s="396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 t="s">
        <v>1576</v>
      </c>
    </row>
    <row r="44" spans="1:59" s="145" customFormat="1" ht="25.5" customHeight="1">
      <c r="A44" s="142"/>
      <c r="B44" s="311"/>
      <c r="C44" s="270" t="s">
        <v>906</v>
      </c>
      <c r="D44" s="270" t="s">
        <v>1654</v>
      </c>
      <c r="E44" s="270" t="s">
        <v>1655</v>
      </c>
      <c r="F44" s="270" t="s">
        <v>906</v>
      </c>
      <c r="G44" s="270" t="s">
        <v>1656</v>
      </c>
      <c r="H44" s="336"/>
      <c r="I44" s="270" t="s">
        <v>1657</v>
      </c>
      <c r="J44" s="270">
        <v>20</v>
      </c>
      <c r="K44" s="270"/>
      <c r="L44" s="279"/>
      <c r="M44" s="279">
        <v>3689</v>
      </c>
      <c r="N44" s="279">
        <v>1011</v>
      </c>
      <c r="O44" s="270" t="s">
        <v>1547</v>
      </c>
      <c r="P44" s="279"/>
      <c r="Q44" s="279"/>
      <c r="R44" s="279"/>
      <c r="S44" s="279"/>
      <c r="T44" s="279"/>
      <c r="U44" s="279"/>
      <c r="V44" s="279"/>
      <c r="W44" s="279">
        <v>25</v>
      </c>
      <c r="X44" s="279">
        <v>15</v>
      </c>
      <c r="Y44" s="279">
        <v>6</v>
      </c>
      <c r="Z44" s="279">
        <v>375</v>
      </c>
      <c r="AA44" s="270">
        <v>119</v>
      </c>
      <c r="AB44" s="279"/>
      <c r="AC44" s="270"/>
      <c r="AD44" s="270"/>
      <c r="AE44" s="270"/>
      <c r="AF44" s="270">
        <v>1993</v>
      </c>
      <c r="AG44" s="270"/>
      <c r="AH44" s="270">
        <v>4115</v>
      </c>
      <c r="AI44" s="270"/>
      <c r="AJ44" s="270"/>
      <c r="AK44" s="270"/>
      <c r="AL44" s="270"/>
      <c r="AM44" s="279">
        <v>4115</v>
      </c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 t="s">
        <v>1548</v>
      </c>
    </row>
    <row r="45" spans="1:59" s="145" customFormat="1" ht="25.5" customHeight="1">
      <c r="A45" s="142"/>
      <c r="B45" s="311"/>
      <c r="C45" s="270" t="s">
        <v>906</v>
      </c>
      <c r="D45" s="270"/>
      <c r="E45" s="270" t="s">
        <v>1658</v>
      </c>
      <c r="F45" s="270" t="s">
        <v>828</v>
      </c>
      <c r="G45" s="270"/>
      <c r="H45" s="336"/>
      <c r="I45" s="270" t="s">
        <v>1659</v>
      </c>
      <c r="J45" s="270"/>
      <c r="K45" s="270"/>
      <c r="L45" s="279">
        <v>6257</v>
      </c>
      <c r="M45" s="279">
        <v>1520</v>
      </c>
      <c r="N45" s="279">
        <v>4937</v>
      </c>
      <c r="O45" s="270" t="s">
        <v>1547</v>
      </c>
      <c r="P45" s="279"/>
      <c r="Q45" s="279"/>
      <c r="R45" s="279"/>
      <c r="S45" s="279"/>
      <c r="T45" s="279"/>
      <c r="U45" s="279"/>
      <c r="V45" s="279"/>
      <c r="W45" s="279">
        <v>25</v>
      </c>
      <c r="X45" s="279">
        <v>13</v>
      </c>
      <c r="Y45" s="279">
        <v>5</v>
      </c>
      <c r="Z45" s="279">
        <v>325</v>
      </c>
      <c r="AA45" s="270"/>
      <c r="AB45" s="279"/>
      <c r="AC45" s="270"/>
      <c r="AD45" s="270"/>
      <c r="AE45" s="270"/>
      <c r="AF45" s="270">
        <v>2005</v>
      </c>
      <c r="AG45" s="270"/>
      <c r="AH45" s="270"/>
      <c r="AI45" s="270"/>
      <c r="AJ45" s="270"/>
      <c r="AK45" s="270"/>
      <c r="AL45" s="270"/>
      <c r="AM45" s="279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 t="s">
        <v>1548</v>
      </c>
    </row>
    <row r="46" spans="1:59" s="145" customFormat="1" ht="25.5" customHeight="1">
      <c r="A46" s="142"/>
      <c r="B46" s="311"/>
      <c r="C46" s="276" t="s">
        <v>911</v>
      </c>
      <c r="D46" s="276"/>
      <c r="E46" s="276" t="s">
        <v>1660</v>
      </c>
      <c r="F46" s="276" t="s">
        <v>828</v>
      </c>
      <c r="G46" s="276" t="s">
        <v>1661</v>
      </c>
      <c r="H46" s="276" t="s">
        <v>841</v>
      </c>
      <c r="I46" s="276" t="s">
        <v>842</v>
      </c>
      <c r="J46" s="276"/>
      <c r="K46" s="270"/>
      <c r="L46" s="279">
        <v>23493</v>
      </c>
      <c r="M46" s="280">
        <v>713</v>
      </c>
      <c r="N46" s="280">
        <v>713</v>
      </c>
      <c r="O46" s="270" t="s">
        <v>881</v>
      </c>
      <c r="P46" s="280"/>
      <c r="Q46" s="280"/>
      <c r="R46" s="280"/>
      <c r="S46" s="280"/>
      <c r="T46" s="279"/>
      <c r="U46" s="280"/>
      <c r="V46" s="280"/>
      <c r="W46" s="280"/>
      <c r="X46" s="280"/>
      <c r="Y46" s="280"/>
      <c r="Z46" s="280">
        <v>5300</v>
      </c>
      <c r="AA46" s="270"/>
      <c r="AB46" s="279">
        <v>3300</v>
      </c>
      <c r="AC46" s="270"/>
      <c r="AD46" s="270"/>
      <c r="AE46" s="270"/>
      <c r="AF46" s="270">
        <v>1991</v>
      </c>
      <c r="AG46" s="270">
        <v>2105</v>
      </c>
      <c r="AH46" s="270"/>
      <c r="AI46" s="270"/>
      <c r="AJ46" s="270"/>
      <c r="AK46" s="270"/>
      <c r="AL46" s="270"/>
      <c r="AM46" s="279">
        <v>2105</v>
      </c>
      <c r="AN46" s="270"/>
      <c r="AO46" s="270"/>
      <c r="AP46" s="270"/>
      <c r="AQ46" s="270"/>
      <c r="AR46" s="270"/>
      <c r="AS46" s="270"/>
      <c r="AT46" s="276" t="s">
        <v>1662</v>
      </c>
      <c r="AU46" s="270">
        <v>1</v>
      </c>
      <c r="AV46" s="270">
        <v>2400</v>
      </c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</row>
    <row r="47" spans="1:59" s="145" customFormat="1" ht="25.5" customHeight="1">
      <c r="A47" s="142"/>
      <c r="B47" s="311"/>
      <c r="C47" s="270" t="s">
        <v>911</v>
      </c>
      <c r="D47" s="270"/>
      <c r="E47" s="270" t="s">
        <v>1663</v>
      </c>
      <c r="F47" s="270" t="s">
        <v>911</v>
      </c>
      <c r="G47" s="270"/>
      <c r="H47" s="336"/>
      <c r="I47" s="270" t="s">
        <v>1664</v>
      </c>
      <c r="J47" s="270"/>
      <c r="K47" s="270"/>
      <c r="L47" s="279">
        <v>8466</v>
      </c>
      <c r="M47" s="279">
        <v>4236</v>
      </c>
      <c r="N47" s="279">
        <v>19261.419999999998</v>
      </c>
      <c r="O47" s="270" t="s">
        <v>1547</v>
      </c>
      <c r="P47" s="279"/>
      <c r="Q47" s="279"/>
      <c r="R47" s="279"/>
      <c r="S47" s="279"/>
      <c r="T47" s="279"/>
      <c r="U47" s="279"/>
      <c r="V47" s="279"/>
      <c r="W47" s="279">
        <v>25</v>
      </c>
      <c r="X47" s="279">
        <v>13</v>
      </c>
      <c r="Y47" s="279">
        <v>6</v>
      </c>
      <c r="Z47" s="279">
        <v>353</v>
      </c>
      <c r="AA47" s="270"/>
      <c r="AB47" s="279"/>
      <c r="AC47" s="270"/>
      <c r="AD47" s="270"/>
      <c r="AE47" s="270"/>
      <c r="AF47" s="270">
        <v>2002</v>
      </c>
      <c r="AG47" s="270"/>
      <c r="AH47" s="270"/>
      <c r="AI47" s="270"/>
      <c r="AJ47" s="270"/>
      <c r="AK47" s="270"/>
      <c r="AL47" s="270"/>
      <c r="AM47" s="279">
        <v>44656</v>
      </c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 t="s">
        <v>1548</v>
      </c>
    </row>
    <row r="48" spans="1:59" s="145" customFormat="1" ht="25.5" customHeight="1">
      <c r="A48" s="145">
        <v>9</v>
      </c>
      <c r="B48" s="311"/>
      <c r="C48" s="270" t="s">
        <v>911</v>
      </c>
      <c r="D48" s="270"/>
      <c r="E48" s="270" t="s">
        <v>1665</v>
      </c>
      <c r="F48" s="270" t="s">
        <v>828</v>
      </c>
      <c r="G48" s="270"/>
      <c r="H48" s="336"/>
      <c r="I48" s="270" t="s">
        <v>1666</v>
      </c>
      <c r="J48" s="270"/>
      <c r="K48" s="270"/>
      <c r="L48" s="279">
        <v>2286.25</v>
      </c>
      <c r="M48" s="285" t="s">
        <v>1667</v>
      </c>
      <c r="N48" s="279">
        <v>5209</v>
      </c>
      <c r="O48" s="270" t="s">
        <v>1547</v>
      </c>
      <c r="P48" s="279"/>
      <c r="Q48" s="279"/>
      <c r="R48" s="279"/>
      <c r="S48" s="279"/>
      <c r="T48" s="279"/>
      <c r="U48" s="279"/>
      <c r="V48" s="279"/>
      <c r="W48" s="279">
        <v>25</v>
      </c>
      <c r="X48" s="285" t="s">
        <v>1668</v>
      </c>
      <c r="Y48" s="279">
        <v>5</v>
      </c>
      <c r="Z48" s="285" t="s">
        <v>1669</v>
      </c>
      <c r="AA48" s="270"/>
      <c r="AB48" s="279">
        <v>100</v>
      </c>
      <c r="AC48" s="270"/>
      <c r="AD48" s="270"/>
      <c r="AE48" s="270"/>
      <c r="AF48" s="270">
        <v>2008</v>
      </c>
      <c r="AG48" s="270"/>
      <c r="AH48" s="270"/>
      <c r="AI48" s="270"/>
      <c r="AJ48" s="270"/>
      <c r="AK48" s="270"/>
      <c r="AL48" s="270"/>
      <c r="AM48" s="279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 t="s">
        <v>1576</v>
      </c>
    </row>
    <row r="49" spans="1:59" s="145" customFormat="1" ht="25.5" customHeight="1">
      <c r="A49" s="142">
        <v>10</v>
      </c>
      <c r="B49" s="311"/>
      <c r="C49" s="270" t="s">
        <v>917</v>
      </c>
      <c r="D49" s="270" t="s">
        <v>1670</v>
      </c>
      <c r="E49" s="270" t="s">
        <v>1671</v>
      </c>
      <c r="F49" s="270" t="s">
        <v>917</v>
      </c>
      <c r="G49" s="270" t="s">
        <v>1672</v>
      </c>
      <c r="H49" s="336"/>
      <c r="I49" s="270" t="s">
        <v>1545</v>
      </c>
      <c r="J49" s="270"/>
      <c r="K49" s="270"/>
      <c r="L49" s="222"/>
      <c r="M49" s="222">
        <v>2637</v>
      </c>
      <c r="N49" s="222">
        <v>7982</v>
      </c>
      <c r="O49" s="270" t="s">
        <v>1547</v>
      </c>
      <c r="P49" s="222"/>
      <c r="Q49" s="222"/>
      <c r="R49" s="222"/>
      <c r="S49" s="222"/>
      <c r="T49" s="222"/>
      <c r="U49" s="222"/>
      <c r="V49" s="222"/>
      <c r="W49" s="222">
        <v>25</v>
      </c>
      <c r="X49" s="222">
        <v>15</v>
      </c>
      <c r="Y49" s="222">
        <v>7</v>
      </c>
      <c r="Z49" s="222">
        <v>375</v>
      </c>
      <c r="AA49" s="270" t="s">
        <v>1673</v>
      </c>
      <c r="AB49" s="222"/>
      <c r="AC49" s="270"/>
      <c r="AD49" s="270"/>
      <c r="AE49" s="270"/>
      <c r="AF49" s="270">
        <v>1995</v>
      </c>
      <c r="AG49" s="270"/>
      <c r="AH49" s="270"/>
      <c r="AI49" s="270"/>
      <c r="AJ49" s="270"/>
      <c r="AK49" s="270"/>
      <c r="AL49" s="270"/>
      <c r="AM49" s="222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 t="s">
        <v>1548</v>
      </c>
    </row>
    <row r="50" spans="1:59" s="145" customFormat="1" ht="25.5" customHeight="1">
      <c r="A50" s="145">
        <v>11</v>
      </c>
      <c r="B50" s="311"/>
      <c r="C50" s="270" t="s">
        <v>917</v>
      </c>
      <c r="D50" s="270" t="s">
        <v>1674</v>
      </c>
      <c r="E50" s="270" t="s">
        <v>1675</v>
      </c>
      <c r="F50" s="270" t="s">
        <v>917</v>
      </c>
      <c r="G50" s="270" t="s">
        <v>1676</v>
      </c>
      <c r="H50" s="270"/>
      <c r="I50" s="270" t="s">
        <v>1545</v>
      </c>
      <c r="J50" s="270"/>
      <c r="K50" s="270"/>
      <c r="L50" s="222"/>
      <c r="M50" s="222">
        <v>839</v>
      </c>
      <c r="N50" s="222">
        <v>3144</v>
      </c>
      <c r="O50" s="270" t="s">
        <v>1547</v>
      </c>
      <c r="P50" s="222"/>
      <c r="Q50" s="222"/>
      <c r="R50" s="222"/>
      <c r="S50" s="222"/>
      <c r="T50" s="222"/>
      <c r="U50" s="222"/>
      <c r="V50" s="222"/>
      <c r="W50" s="222">
        <v>25</v>
      </c>
      <c r="X50" s="222">
        <v>9.75</v>
      </c>
      <c r="Y50" s="222">
        <v>5</v>
      </c>
      <c r="Z50" s="222">
        <v>243.75</v>
      </c>
      <c r="AA50" s="270" t="s">
        <v>1677</v>
      </c>
      <c r="AB50" s="222"/>
      <c r="AC50" s="270"/>
      <c r="AD50" s="270"/>
      <c r="AE50" s="270"/>
      <c r="AF50" s="270">
        <v>1999</v>
      </c>
      <c r="AG50" s="270"/>
      <c r="AH50" s="270"/>
      <c r="AI50" s="270"/>
      <c r="AJ50" s="270"/>
      <c r="AK50" s="270"/>
      <c r="AL50" s="270"/>
      <c r="AM50" s="222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 t="s">
        <v>1548</v>
      </c>
    </row>
    <row r="51" spans="1:59" s="145" customFormat="1" ht="25.5" customHeight="1">
      <c r="B51" s="311"/>
      <c r="C51" s="270" t="s">
        <v>917</v>
      </c>
      <c r="D51" s="270"/>
      <c r="E51" s="270" t="s">
        <v>1678</v>
      </c>
      <c r="F51" s="270" t="s">
        <v>917</v>
      </c>
      <c r="G51" s="270"/>
      <c r="H51" s="270"/>
      <c r="I51" s="270" t="s">
        <v>1545</v>
      </c>
      <c r="J51" s="270"/>
      <c r="K51" s="270"/>
      <c r="L51" s="222"/>
      <c r="M51" s="222">
        <v>1062</v>
      </c>
      <c r="N51" s="222">
        <v>3059</v>
      </c>
      <c r="O51" s="270" t="s">
        <v>1547</v>
      </c>
      <c r="P51" s="222"/>
      <c r="Q51" s="222"/>
      <c r="R51" s="222"/>
      <c r="S51" s="222"/>
      <c r="T51" s="222"/>
      <c r="U51" s="222"/>
      <c r="V51" s="222"/>
      <c r="W51" s="222">
        <v>25</v>
      </c>
      <c r="X51" s="222">
        <v>11.72</v>
      </c>
      <c r="Y51" s="222">
        <v>6</v>
      </c>
      <c r="Z51" s="222">
        <v>293.75</v>
      </c>
      <c r="AA51" s="270"/>
      <c r="AB51" s="222"/>
      <c r="AC51" s="270"/>
      <c r="AD51" s="270"/>
      <c r="AE51" s="270"/>
      <c r="AF51" s="270">
        <v>2007</v>
      </c>
      <c r="AG51" s="270"/>
      <c r="AH51" s="270"/>
      <c r="AI51" s="270"/>
      <c r="AJ51" s="270"/>
      <c r="AK51" s="270"/>
      <c r="AL51" s="270"/>
      <c r="AM51" s="222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 t="s">
        <v>1548</v>
      </c>
    </row>
    <row r="52" spans="1:59" s="145" customFormat="1" ht="25.5" customHeight="1">
      <c r="B52" s="311"/>
      <c r="C52" s="396" t="s">
        <v>917</v>
      </c>
      <c r="D52" s="396"/>
      <c r="E52" s="396" t="s">
        <v>1679</v>
      </c>
      <c r="F52" s="396" t="s">
        <v>828</v>
      </c>
      <c r="G52" s="396"/>
      <c r="H52" s="396"/>
      <c r="I52" s="270" t="s">
        <v>1680</v>
      </c>
      <c r="J52" s="396"/>
      <c r="K52" s="396"/>
      <c r="L52" s="397">
        <v>5743</v>
      </c>
      <c r="M52" s="397">
        <v>3342</v>
      </c>
      <c r="N52" s="397">
        <v>6203.35</v>
      </c>
      <c r="O52" s="396" t="s">
        <v>1547</v>
      </c>
      <c r="P52" s="397"/>
      <c r="Q52" s="397"/>
      <c r="R52" s="397"/>
      <c r="S52" s="397"/>
      <c r="T52" s="397"/>
      <c r="U52" s="397"/>
      <c r="V52" s="397"/>
      <c r="W52" s="397">
        <v>25</v>
      </c>
      <c r="X52" s="397">
        <v>12</v>
      </c>
      <c r="Y52" s="397">
        <v>5</v>
      </c>
      <c r="Z52" s="397">
        <v>300</v>
      </c>
      <c r="AA52" s="396"/>
      <c r="AB52" s="397"/>
      <c r="AC52" s="396"/>
      <c r="AD52" s="396"/>
      <c r="AE52" s="396"/>
      <c r="AF52" s="396">
        <v>1988</v>
      </c>
      <c r="AG52" s="396"/>
      <c r="AH52" s="396"/>
      <c r="AI52" s="396"/>
      <c r="AJ52" s="396"/>
      <c r="AK52" s="396"/>
      <c r="AL52" s="396"/>
      <c r="AM52" s="397">
        <v>3638</v>
      </c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96"/>
      <c r="BD52" s="396"/>
      <c r="BE52" s="396"/>
      <c r="BF52" s="396"/>
      <c r="BG52" s="396" t="s">
        <v>1576</v>
      </c>
    </row>
    <row r="53" spans="1:59" s="145" customFormat="1" ht="25.5" customHeight="1">
      <c r="A53" s="142">
        <v>12</v>
      </c>
      <c r="B53" s="311"/>
      <c r="C53" s="271" t="s">
        <v>917</v>
      </c>
      <c r="D53" s="294"/>
      <c r="E53" s="270" t="s">
        <v>1681</v>
      </c>
      <c r="F53" s="270" t="s">
        <v>828</v>
      </c>
      <c r="G53" s="270"/>
      <c r="H53" s="377"/>
      <c r="I53" s="270" t="s">
        <v>1682</v>
      </c>
      <c r="J53" s="271"/>
      <c r="K53" s="222"/>
      <c r="L53" s="222">
        <v>1151</v>
      </c>
      <c r="M53" s="222">
        <v>735</v>
      </c>
      <c r="N53" s="271">
        <v>3472</v>
      </c>
      <c r="O53" s="270" t="s">
        <v>1547</v>
      </c>
      <c r="P53" s="273"/>
      <c r="Q53" s="271"/>
      <c r="R53" s="222"/>
      <c r="S53" s="222"/>
      <c r="T53" s="271"/>
      <c r="U53" s="222"/>
      <c r="V53" s="275"/>
      <c r="W53" s="222">
        <v>24</v>
      </c>
      <c r="X53" s="222">
        <v>9</v>
      </c>
      <c r="Y53" s="270">
        <v>4</v>
      </c>
      <c r="Z53" s="271">
        <v>550.66</v>
      </c>
      <c r="AA53" s="271"/>
      <c r="AB53" s="271"/>
      <c r="AC53" s="271"/>
      <c r="AD53" s="271"/>
      <c r="AE53" s="222"/>
      <c r="AF53" s="270">
        <v>1997</v>
      </c>
      <c r="AG53" s="270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0"/>
      <c r="AZ53" s="271"/>
      <c r="BA53" s="271"/>
      <c r="BB53" s="271"/>
      <c r="BC53" s="271"/>
      <c r="BD53" s="271"/>
      <c r="BE53" s="271"/>
      <c r="BF53" s="222"/>
      <c r="BG53" s="396" t="s">
        <v>1683</v>
      </c>
    </row>
    <row r="54" spans="1:59" s="145" customFormat="1" ht="25.5" customHeight="1">
      <c r="A54" s="145">
        <v>13</v>
      </c>
      <c r="B54" s="311"/>
      <c r="C54" s="270" t="s">
        <v>929</v>
      </c>
      <c r="D54" s="270" t="s">
        <v>1684</v>
      </c>
      <c r="E54" s="270" t="s">
        <v>1685</v>
      </c>
      <c r="F54" s="270" t="s">
        <v>929</v>
      </c>
      <c r="G54" s="270" t="s">
        <v>935</v>
      </c>
      <c r="H54" s="336" t="s">
        <v>1686</v>
      </c>
      <c r="I54" s="270" t="s">
        <v>1545</v>
      </c>
      <c r="J54" s="270">
        <v>5</v>
      </c>
      <c r="K54" s="270"/>
      <c r="L54" s="222">
        <v>3011</v>
      </c>
      <c r="M54" s="222">
        <v>1797</v>
      </c>
      <c r="N54" s="222">
        <v>894</v>
      </c>
      <c r="O54" s="270" t="s">
        <v>1547</v>
      </c>
      <c r="P54" s="222"/>
      <c r="Q54" s="222"/>
      <c r="R54" s="222"/>
      <c r="S54" s="222"/>
      <c r="T54" s="222"/>
      <c r="U54" s="222"/>
      <c r="V54" s="222"/>
      <c r="W54" s="222">
        <v>25</v>
      </c>
      <c r="X54" s="222">
        <v>16.8</v>
      </c>
      <c r="Y54" s="222">
        <v>7</v>
      </c>
      <c r="Z54" s="222">
        <v>490</v>
      </c>
      <c r="AA54" s="270">
        <v>70</v>
      </c>
      <c r="AB54" s="222"/>
      <c r="AC54" s="270"/>
      <c r="AD54" s="270"/>
      <c r="AE54" s="270" t="s">
        <v>1601</v>
      </c>
      <c r="AF54" s="270">
        <v>2000</v>
      </c>
      <c r="AG54" s="270"/>
      <c r="AH54" s="270"/>
      <c r="AI54" s="270"/>
      <c r="AJ54" s="270"/>
      <c r="AK54" s="270"/>
      <c r="AL54" s="270"/>
      <c r="AM54" s="222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 t="s">
        <v>1548</v>
      </c>
    </row>
    <row r="55" spans="1:59" s="145" customFormat="1" ht="25.5" customHeight="1">
      <c r="A55" s="145">
        <v>14</v>
      </c>
      <c r="B55" s="311"/>
      <c r="C55" s="270" t="s">
        <v>929</v>
      </c>
      <c r="D55" s="270"/>
      <c r="E55" s="270" t="s">
        <v>1687</v>
      </c>
      <c r="F55" s="270" t="s">
        <v>929</v>
      </c>
      <c r="G55" s="270"/>
      <c r="H55" s="336"/>
      <c r="I55" s="270" t="s">
        <v>1545</v>
      </c>
      <c r="J55" s="270"/>
      <c r="K55" s="270"/>
      <c r="L55" s="222">
        <v>2550</v>
      </c>
      <c r="M55" s="222">
        <v>1044</v>
      </c>
      <c r="N55" s="222">
        <v>1047</v>
      </c>
      <c r="O55" s="270" t="s">
        <v>1547</v>
      </c>
      <c r="P55" s="222"/>
      <c r="Q55" s="222"/>
      <c r="R55" s="222"/>
      <c r="S55" s="222"/>
      <c r="T55" s="222"/>
      <c r="U55" s="222"/>
      <c r="V55" s="222"/>
      <c r="W55" s="222">
        <v>25</v>
      </c>
      <c r="X55" s="222">
        <v>16</v>
      </c>
      <c r="Y55" s="222">
        <v>6</v>
      </c>
      <c r="Z55" s="222">
        <v>400</v>
      </c>
      <c r="AA55" s="270"/>
      <c r="AB55" s="222"/>
      <c r="AC55" s="270"/>
      <c r="AD55" s="270"/>
      <c r="AE55" s="270"/>
      <c r="AF55" s="270">
        <v>2004</v>
      </c>
      <c r="AG55" s="270"/>
      <c r="AH55" s="270"/>
      <c r="AI55" s="270"/>
      <c r="AJ55" s="270"/>
      <c r="AK55" s="270"/>
      <c r="AL55" s="270"/>
      <c r="AM55" s="222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 t="s">
        <v>1548</v>
      </c>
    </row>
    <row r="56" spans="1:59" s="145" customFormat="1" ht="25.5" customHeight="1">
      <c r="B56" s="311"/>
      <c r="C56" s="270" t="s">
        <v>1688</v>
      </c>
      <c r="D56" s="270" t="s">
        <v>1598</v>
      </c>
      <c r="E56" s="270" t="s">
        <v>1689</v>
      </c>
      <c r="F56" s="270" t="s">
        <v>929</v>
      </c>
      <c r="G56" s="270" t="s">
        <v>873</v>
      </c>
      <c r="H56" s="336" t="s">
        <v>1599</v>
      </c>
      <c r="I56" s="270" t="s">
        <v>1545</v>
      </c>
      <c r="J56" s="270">
        <v>10</v>
      </c>
      <c r="K56" s="270" t="s">
        <v>1600</v>
      </c>
      <c r="L56" s="222">
        <v>1146</v>
      </c>
      <c r="M56" s="222">
        <v>1141.5999999999999</v>
      </c>
      <c r="N56" s="222">
        <v>727</v>
      </c>
      <c r="O56" s="270" t="s">
        <v>1547</v>
      </c>
      <c r="P56" s="222"/>
      <c r="Q56" s="222"/>
      <c r="R56" s="222"/>
      <c r="S56" s="222"/>
      <c r="T56" s="222"/>
      <c r="U56" s="222"/>
      <c r="V56" s="222"/>
      <c r="W56" s="222">
        <v>25</v>
      </c>
      <c r="X56" s="222">
        <v>15</v>
      </c>
      <c r="Y56" s="222">
        <v>6</v>
      </c>
      <c r="Z56" s="222">
        <v>375</v>
      </c>
      <c r="AA56" s="270">
        <v>66</v>
      </c>
      <c r="AB56" s="222"/>
      <c r="AC56" s="270"/>
      <c r="AD56" s="270"/>
      <c r="AE56" s="270" t="s">
        <v>1601</v>
      </c>
      <c r="AF56" s="270">
        <v>2006</v>
      </c>
      <c r="AG56" s="270" t="s">
        <v>1602</v>
      </c>
      <c r="AH56" s="270"/>
      <c r="AI56" s="270"/>
      <c r="AJ56" s="270"/>
      <c r="AK56" s="270"/>
      <c r="AL56" s="270"/>
      <c r="AM56" s="222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 t="s">
        <v>1548</v>
      </c>
    </row>
    <row r="57" spans="1:59" s="145" customFormat="1" ht="25.5" customHeight="1">
      <c r="A57" s="142">
        <v>15</v>
      </c>
      <c r="B57" s="311"/>
      <c r="C57" s="270" t="s">
        <v>941</v>
      </c>
      <c r="D57" s="270" t="s">
        <v>942</v>
      </c>
      <c r="E57" s="270" t="s">
        <v>1690</v>
      </c>
      <c r="F57" s="270" t="s">
        <v>941</v>
      </c>
      <c r="G57" s="270" t="s">
        <v>1691</v>
      </c>
      <c r="H57" s="336" t="s">
        <v>1692</v>
      </c>
      <c r="I57" s="270" t="s">
        <v>1545</v>
      </c>
      <c r="J57" s="270"/>
      <c r="K57" s="270"/>
      <c r="L57" s="279">
        <v>92494</v>
      </c>
      <c r="M57" s="279">
        <v>1306</v>
      </c>
      <c r="N57" s="279">
        <v>5263</v>
      </c>
      <c r="O57" s="270" t="s">
        <v>1547</v>
      </c>
      <c r="P57" s="279"/>
      <c r="Q57" s="279"/>
      <c r="R57" s="279"/>
      <c r="S57" s="279"/>
      <c r="T57" s="279"/>
      <c r="U57" s="279"/>
      <c r="V57" s="279"/>
      <c r="W57" s="279">
        <v>25</v>
      </c>
      <c r="X57" s="279">
        <v>20</v>
      </c>
      <c r="Y57" s="279">
        <v>7</v>
      </c>
      <c r="Z57" s="279">
        <v>600</v>
      </c>
      <c r="AA57" s="270" t="s">
        <v>1693</v>
      </c>
      <c r="AB57" s="279"/>
      <c r="AC57" s="270"/>
      <c r="AD57" s="270"/>
      <c r="AE57" s="270"/>
      <c r="AF57" s="270">
        <v>1992</v>
      </c>
      <c r="AG57" s="270"/>
      <c r="AH57" s="270"/>
      <c r="AI57" s="270"/>
      <c r="AJ57" s="270"/>
      <c r="AK57" s="270"/>
      <c r="AL57" s="270"/>
      <c r="AM57" s="279">
        <v>3796</v>
      </c>
      <c r="AN57" s="270">
        <v>2000</v>
      </c>
      <c r="AO57" s="270">
        <v>2001</v>
      </c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 t="s">
        <v>1548</v>
      </c>
    </row>
    <row r="58" spans="1:59" s="145" customFormat="1" ht="25.5" customHeight="1">
      <c r="A58" s="142">
        <v>16</v>
      </c>
      <c r="B58" s="311"/>
      <c r="C58" s="270" t="s">
        <v>941</v>
      </c>
      <c r="D58" s="270"/>
      <c r="E58" s="270" t="s">
        <v>1694</v>
      </c>
      <c r="F58" s="270" t="s">
        <v>941</v>
      </c>
      <c r="G58" s="270"/>
      <c r="H58" s="336"/>
      <c r="I58" s="270" t="s">
        <v>1695</v>
      </c>
      <c r="J58" s="270"/>
      <c r="K58" s="270"/>
      <c r="L58" s="279">
        <v>1588</v>
      </c>
      <c r="M58" s="279">
        <v>667</v>
      </c>
      <c r="N58" s="279">
        <v>3293</v>
      </c>
      <c r="O58" s="270" t="s">
        <v>1547</v>
      </c>
      <c r="P58" s="279"/>
      <c r="Q58" s="279"/>
      <c r="R58" s="279"/>
      <c r="S58" s="279"/>
      <c r="T58" s="279"/>
      <c r="U58" s="279"/>
      <c r="V58" s="279"/>
      <c r="W58" s="279">
        <v>25</v>
      </c>
      <c r="X58" s="279">
        <v>10</v>
      </c>
      <c r="Y58" s="279">
        <v>4</v>
      </c>
      <c r="Z58" s="279">
        <v>300</v>
      </c>
      <c r="AA58" s="270"/>
      <c r="AB58" s="279"/>
      <c r="AC58" s="270"/>
      <c r="AD58" s="270"/>
      <c r="AE58" s="270"/>
      <c r="AF58" s="270">
        <v>2000</v>
      </c>
      <c r="AG58" s="270"/>
      <c r="AH58" s="270"/>
      <c r="AI58" s="270"/>
      <c r="AJ58" s="270"/>
      <c r="AK58" s="270"/>
      <c r="AL58" s="270"/>
      <c r="AM58" s="279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 t="s">
        <v>1696</v>
      </c>
    </row>
    <row r="59" spans="1:59" s="145" customFormat="1" ht="25.5" customHeight="1">
      <c r="A59" s="142">
        <v>17</v>
      </c>
      <c r="B59" s="311"/>
      <c r="C59" s="396" t="s">
        <v>941</v>
      </c>
      <c r="D59" s="396"/>
      <c r="E59" s="396" t="s">
        <v>1697</v>
      </c>
      <c r="F59" s="396" t="s">
        <v>828</v>
      </c>
      <c r="G59" s="396"/>
      <c r="H59" s="396"/>
      <c r="I59" s="270" t="s">
        <v>1695</v>
      </c>
      <c r="J59" s="396"/>
      <c r="K59" s="396"/>
      <c r="L59" s="397">
        <v>1762</v>
      </c>
      <c r="M59" s="397">
        <v>1254</v>
      </c>
      <c r="N59" s="397">
        <v>4986</v>
      </c>
      <c r="O59" s="396" t="s">
        <v>1547</v>
      </c>
      <c r="P59" s="397"/>
      <c r="Q59" s="397"/>
      <c r="R59" s="397"/>
      <c r="S59" s="397"/>
      <c r="T59" s="397"/>
      <c r="U59" s="397"/>
      <c r="V59" s="397"/>
      <c r="W59" s="397">
        <v>25</v>
      </c>
      <c r="X59" s="397">
        <v>11</v>
      </c>
      <c r="Y59" s="397">
        <v>5</v>
      </c>
      <c r="Z59" s="397">
        <v>350</v>
      </c>
      <c r="AA59" s="396"/>
      <c r="AB59" s="397"/>
      <c r="AC59" s="396"/>
      <c r="AD59" s="396"/>
      <c r="AE59" s="396"/>
      <c r="AF59" s="396">
        <v>2002</v>
      </c>
      <c r="AG59" s="396"/>
      <c r="AH59" s="396"/>
      <c r="AI59" s="396"/>
      <c r="AJ59" s="396"/>
      <c r="AK59" s="396"/>
      <c r="AL59" s="396"/>
      <c r="AM59" s="397">
        <v>11971</v>
      </c>
      <c r="AN59" s="396"/>
      <c r="AO59" s="396"/>
      <c r="AP59" s="396"/>
      <c r="AQ59" s="396"/>
      <c r="AR59" s="396"/>
      <c r="AS59" s="396"/>
      <c r="AT59" s="396"/>
      <c r="AU59" s="396"/>
      <c r="AV59" s="396"/>
      <c r="AW59" s="396"/>
      <c r="AX59" s="396"/>
      <c r="AY59" s="396"/>
      <c r="AZ59" s="396"/>
      <c r="BA59" s="396"/>
      <c r="BB59" s="396"/>
      <c r="BC59" s="396"/>
      <c r="BD59" s="396"/>
      <c r="BE59" s="396"/>
      <c r="BF59" s="396"/>
      <c r="BG59" s="396" t="s">
        <v>1576</v>
      </c>
    </row>
    <row r="60" spans="1:59" s="145" customFormat="1" ht="25.5" customHeight="1">
      <c r="B60" s="311"/>
      <c r="C60" s="270" t="s">
        <v>948</v>
      </c>
      <c r="D60" s="270" t="s">
        <v>1698</v>
      </c>
      <c r="E60" s="270" t="s">
        <v>1699</v>
      </c>
      <c r="F60" s="270" t="s">
        <v>948</v>
      </c>
      <c r="G60" s="270" t="s">
        <v>1700</v>
      </c>
      <c r="H60" s="336" t="s">
        <v>1701</v>
      </c>
      <c r="I60" s="270" t="s">
        <v>1702</v>
      </c>
      <c r="J60" s="270" t="s">
        <v>1703</v>
      </c>
      <c r="K60" s="270" t="s">
        <v>1704</v>
      </c>
      <c r="L60" s="279">
        <v>5090</v>
      </c>
      <c r="M60" s="279">
        <v>2159</v>
      </c>
      <c r="N60" s="279">
        <v>558</v>
      </c>
      <c r="O60" s="270" t="s">
        <v>1547</v>
      </c>
      <c r="P60" s="279"/>
      <c r="Q60" s="279"/>
      <c r="R60" s="279"/>
      <c r="S60" s="279">
        <v>25</v>
      </c>
      <c r="T60" s="279">
        <v>15</v>
      </c>
      <c r="U60" s="279">
        <v>7</v>
      </c>
      <c r="V60" s="279">
        <v>375</v>
      </c>
      <c r="W60" s="279"/>
      <c r="X60" s="279"/>
      <c r="Y60" s="279"/>
      <c r="Z60" s="279"/>
      <c r="AA60" s="270" t="s">
        <v>1705</v>
      </c>
      <c r="AB60" s="279"/>
      <c r="AC60" s="270" t="s">
        <v>1706</v>
      </c>
      <c r="AD60" s="270" t="s">
        <v>1059</v>
      </c>
      <c r="AE60" s="270"/>
      <c r="AF60" s="270">
        <v>2000</v>
      </c>
      <c r="AG60" s="270"/>
      <c r="AH60" s="270"/>
      <c r="AI60" s="270"/>
      <c r="AJ60" s="270"/>
      <c r="AK60" s="270"/>
      <c r="AL60" s="270"/>
      <c r="AM60" s="279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 t="s">
        <v>1548</v>
      </c>
    </row>
    <row r="61" spans="1:59" s="145" customFormat="1" ht="25.5" customHeight="1">
      <c r="A61" s="142">
        <v>18</v>
      </c>
      <c r="B61" s="311"/>
      <c r="C61" s="396" t="s">
        <v>948</v>
      </c>
      <c r="D61" s="396"/>
      <c r="E61" s="396" t="s">
        <v>1707</v>
      </c>
      <c r="F61" s="396" t="s">
        <v>828</v>
      </c>
      <c r="G61" s="396"/>
      <c r="H61" s="396"/>
      <c r="I61" s="270" t="s">
        <v>1545</v>
      </c>
      <c r="J61" s="396"/>
      <c r="K61" s="396"/>
      <c r="L61" s="397">
        <v>6268</v>
      </c>
      <c r="M61" s="397">
        <v>1246</v>
      </c>
      <c r="N61" s="397">
        <v>5055</v>
      </c>
      <c r="O61" s="396" t="s">
        <v>1547</v>
      </c>
      <c r="P61" s="397"/>
      <c r="Q61" s="397"/>
      <c r="R61" s="397"/>
      <c r="S61" s="397"/>
      <c r="T61" s="397"/>
      <c r="U61" s="397"/>
      <c r="V61" s="397"/>
      <c r="W61" s="397">
        <v>25</v>
      </c>
      <c r="X61" s="397">
        <v>12</v>
      </c>
      <c r="Y61" s="397">
        <v>5</v>
      </c>
      <c r="Z61" s="397">
        <v>300</v>
      </c>
      <c r="AA61" s="396"/>
      <c r="AB61" s="397"/>
      <c r="AC61" s="396"/>
      <c r="AD61" s="396"/>
      <c r="AE61" s="396"/>
      <c r="AF61" s="396">
        <v>2004</v>
      </c>
      <c r="AG61" s="396"/>
      <c r="AH61" s="396"/>
      <c r="AI61" s="396"/>
      <c r="AJ61" s="396"/>
      <c r="AK61" s="396"/>
      <c r="AL61" s="396"/>
      <c r="AM61" s="397">
        <v>12940</v>
      </c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  <c r="BG61" s="396" t="s">
        <v>1576</v>
      </c>
    </row>
    <row r="62" spans="1:59" s="145" customFormat="1" ht="25.5" customHeight="1">
      <c r="A62" s="142">
        <v>19</v>
      </c>
      <c r="B62" s="311"/>
      <c r="C62" s="276" t="s">
        <v>952</v>
      </c>
      <c r="D62" s="276"/>
      <c r="E62" s="276" t="s">
        <v>1708</v>
      </c>
      <c r="F62" s="276" t="s">
        <v>952</v>
      </c>
      <c r="G62" s="276"/>
      <c r="H62" s="276"/>
      <c r="I62" s="276" t="s">
        <v>1709</v>
      </c>
      <c r="J62" s="276"/>
      <c r="K62" s="270"/>
      <c r="L62" s="222">
        <v>5380</v>
      </c>
      <c r="M62" s="275">
        <v>1456</v>
      </c>
      <c r="N62" s="275">
        <v>9131</v>
      </c>
      <c r="O62" s="270" t="s">
        <v>1547</v>
      </c>
      <c r="P62" s="275"/>
      <c r="Q62" s="275"/>
      <c r="R62" s="275"/>
      <c r="S62" s="275"/>
      <c r="T62" s="222"/>
      <c r="U62" s="275"/>
      <c r="V62" s="275"/>
      <c r="W62" s="275">
        <v>25</v>
      </c>
      <c r="X62" s="275">
        <v>15</v>
      </c>
      <c r="Y62" s="275">
        <v>7</v>
      </c>
      <c r="Z62" s="275">
        <v>421</v>
      </c>
      <c r="AA62" s="270"/>
      <c r="AB62" s="222"/>
      <c r="AC62" s="270"/>
      <c r="AD62" s="270"/>
      <c r="AE62" s="270"/>
      <c r="AF62" s="270">
        <v>2004</v>
      </c>
      <c r="AG62" s="270"/>
      <c r="AH62" s="270"/>
      <c r="AI62" s="270"/>
      <c r="AJ62" s="270"/>
      <c r="AK62" s="270"/>
      <c r="AL62" s="270"/>
      <c r="AM62" s="222">
        <v>15888</v>
      </c>
      <c r="AN62" s="270"/>
      <c r="AO62" s="270"/>
      <c r="AP62" s="270"/>
      <c r="AQ62" s="270"/>
      <c r="AR62" s="270"/>
      <c r="AS62" s="270"/>
      <c r="AT62" s="276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 t="s">
        <v>1548</v>
      </c>
    </row>
    <row r="63" spans="1:59" s="145" customFormat="1" ht="25.5" customHeight="1">
      <c r="A63" s="145">
        <v>20</v>
      </c>
      <c r="B63" s="311"/>
      <c r="C63" s="399" t="s">
        <v>405</v>
      </c>
      <c r="D63" s="399"/>
      <c r="E63" s="399" t="s">
        <v>1710</v>
      </c>
      <c r="F63" s="399" t="s">
        <v>405</v>
      </c>
      <c r="G63" s="399"/>
      <c r="H63" s="399"/>
      <c r="I63" s="399" t="s">
        <v>1711</v>
      </c>
      <c r="J63" s="399"/>
      <c r="K63" s="400"/>
      <c r="L63" s="401">
        <v>1989</v>
      </c>
      <c r="M63" s="402">
        <v>6287</v>
      </c>
      <c r="N63" s="402">
        <v>6287</v>
      </c>
      <c r="O63" s="400" t="s">
        <v>524</v>
      </c>
      <c r="P63" s="402"/>
      <c r="Q63" s="402"/>
      <c r="R63" s="402"/>
      <c r="S63" s="402"/>
      <c r="T63" s="401"/>
      <c r="U63" s="402"/>
      <c r="V63" s="402"/>
      <c r="W63" s="402">
        <v>25</v>
      </c>
      <c r="X63" s="402">
        <v>15</v>
      </c>
      <c r="Y63" s="402">
        <v>6</v>
      </c>
      <c r="Z63" s="402">
        <v>467</v>
      </c>
      <c r="AA63" s="400"/>
      <c r="AB63" s="401"/>
      <c r="AC63" s="400"/>
      <c r="AD63" s="400"/>
      <c r="AE63" s="400"/>
      <c r="AF63" s="400">
        <v>2003</v>
      </c>
      <c r="AG63" s="400"/>
      <c r="AH63" s="400"/>
      <c r="AI63" s="400"/>
      <c r="AJ63" s="400"/>
      <c r="AK63" s="400"/>
      <c r="AL63" s="400"/>
      <c r="AM63" s="401">
        <v>9874</v>
      </c>
      <c r="AN63" s="400"/>
      <c r="AO63" s="400"/>
      <c r="AP63" s="400"/>
      <c r="AQ63" s="400"/>
      <c r="AR63" s="400"/>
      <c r="AS63" s="400"/>
      <c r="AT63" s="399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396" t="s">
        <v>1696</v>
      </c>
    </row>
    <row r="64" spans="1:59" s="145" customFormat="1" ht="25.5" customHeight="1">
      <c r="A64" s="142">
        <v>21</v>
      </c>
      <c r="B64" s="311"/>
      <c r="C64" s="396" t="s">
        <v>952</v>
      </c>
      <c r="D64" s="396"/>
      <c r="E64" s="396" t="s">
        <v>1712</v>
      </c>
      <c r="F64" s="396" t="s">
        <v>828</v>
      </c>
      <c r="G64" s="396"/>
      <c r="H64" s="396"/>
      <c r="I64" s="276" t="s">
        <v>1709</v>
      </c>
      <c r="J64" s="396"/>
      <c r="K64" s="396"/>
      <c r="L64" s="397">
        <v>2314</v>
      </c>
      <c r="M64" s="397">
        <v>5610</v>
      </c>
      <c r="N64" s="397">
        <v>4306</v>
      </c>
      <c r="O64" s="396" t="s">
        <v>1547</v>
      </c>
      <c r="P64" s="397"/>
      <c r="Q64" s="397"/>
      <c r="R64" s="397"/>
      <c r="S64" s="397"/>
      <c r="T64" s="397"/>
      <c r="U64" s="397"/>
      <c r="V64" s="397"/>
      <c r="W64" s="397">
        <v>25</v>
      </c>
      <c r="X64" s="397">
        <v>10</v>
      </c>
      <c r="Y64" s="397">
        <v>5</v>
      </c>
      <c r="Z64" s="397">
        <v>398</v>
      </c>
      <c r="AA64" s="396"/>
      <c r="AB64" s="397"/>
      <c r="AC64" s="396"/>
      <c r="AD64" s="396"/>
      <c r="AE64" s="396"/>
      <c r="AF64" s="396">
        <v>1987</v>
      </c>
      <c r="AG64" s="396"/>
      <c r="AH64" s="396"/>
      <c r="AI64" s="396"/>
      <c r="AJ64" s="396"/>
      <c r="AK64" s="396"/>
      <c r="AL64" s="396"/>
      <c r="AM64" s="397">
        <v>1400</v>
      </c>
      <c r="AN64" s="396"/>
      <c r="AO64" s="396"/>
      <c r="AP64" s="396"/>
      <c r="AQ64" s="396"/>
      <c r="AR64" s="396"/>
      <c r="AS64" s="396"/>
      <c r="AT64" s="396"/>
      <c r="AU64" s="396"/>
      <c r="AV64" s="396"/>
      <c r="AW64" s="396"/>
      <c r="AX64" s="396"/>
      <c r="AY64" s="396"/>
      <c r="AZ64" s="396"/>
      <c r="BA64" s="396"/>
      <c r="BB64" s="396"/>
      <c r="BC64" s="396"/>
      <c r="BD64" s="396"/>
      <c r="BE64" s="396"/>
      <c r="BF64" s="396"/>
      <c r="BG64" s="396" t="s">
        <v>1576</v>
      </c>
    </row>
    <row r="65" spans="1:59" s="145" customFormat="1" ht="25.5" customHeight="1">
      <c r="A65" s="145">
        <v>22</v>
      </c>
      <c r="B65" s="311"/>
      <c r="C65" s="270" t="s">
        <v>952</v>
      </c>
      <c r="D65" s="270"/>
      <c r="E65" s="270" t="s">
        <v>1713</v>
      </c>
      <c r="F65" s="270" t="s">
        <v>828</v>
      </c>
      <c r="G65" s="276"/>
      <c r="H65" s="276"/>
      <c r="I65" s="270" t="s">
        <v>842</v>
      </c>
      <c r="J65" s="270"/>
      <c r="K65" s="270"/>
      <c r="L65" s="279">
        <v>20000</v>
      </c>
      <c r="M65" s="279">
        <v>5200</v>
      </c>
      <c r="N65" s="279"/>
      <c r="O65" s="270" t="s">
        <v>881</v>
      </c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>
        <v>5200</v>
      </c>
      <c r="AA65" s="270"/>
      <c r="AB65" s="279">
        <v>3600</v>
      </c>
      <c r="AC65" s="270"/>
      <c r="AD65" s="270"/>
      <c r="AE65" s="270"/>
      <c r="AF65" s="270">
        <v>2009</v>
      </c>
      <c r="AG65" s="270"/>
      <c r="AH65" s="270"/>
      <c r="AI65" s="270"/>
      <c r="AJ65" s="270"/>
      <c r="AK65" s="270"/>
      <c r="AL65" s="270"/>
      <c r="AM65" s="222"/>
      <c r="AN65" s="270"/>
      <c r="AO65" s="270"/>
      <c r="AP65" s="270"/>
      <c r="AQ65" s="270"/>
      <c r="AR65" s="270"/>
      <c r="AS65" s="270"/>
      <c r="AT65" s="276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</row>
    <row r="66" spans="1:59" s="145" customFormat="1" ht="25.5" customHeight="1">
      <c r="A66" s="142">
        <v>23</v>
      </c>
      <c r="B66" s="311"/>
      <c r="C66" s="270" t="s">
        <v>962</v>
      </c>
      <c r="D66" s="270" t="s">
        <v>1714</v>
      </c>
      <c r="E66" s="270" t="s">
        <v>1715</v>
      </c>
      <c r="F66" s="270" t="s">
        <v>962</v>
      </c>
      <c r="G66" s="270" t="s">
        <v>1560</v>
      </c>
      <c r="H66" s="336"/>
      <c r="I66" s="270" t="s">
        <v>1709</v>
      </c>
      <c r="J66" s="270">
        <v>15</v>
      </c>
      <c r="K66" s="270"/>
      <c r="L66" s="279">
        <v>949</v>
      </c>
      <c r="M66" s="279">
        <v>567</v>
      </c>
      <c r="N66" s="410">
        <v>2990</v>
      </c>
      <c r="O66" s="270" t="s">
        <v>1547</v>
      </c>
      <c r="P66" s="279"/>
      <c r="Q66" s="279"/>
      <c r="R66" s="279"/>
      <c r="S66" s="279"/>
      <c r="T66" s="279"/>
      <c r="U66" s="279"/>
      <c r="V66" s="279"/>
      <c r="W66" s="279">
        <v>26</v>
      </c>
      <c r="X66" s="279">
        <v>10</v>
      </c>
      <c r="Y66" s="279">
        <v>4</v>
      </c>
      <c r="Z66" s="279">
        <v>269</v>
      </c>
      <c r="AA66" s="270">
        <v>16.399999999999999</v>
      </c>
      <c r="AB66" s="279"/>
      <c r="AC66" s="270"/>
      <c r="AD66" s="270"/>
      <c r="AE66" s="270"/>
      <c r="AF66" s="270">
        <v>2002</v>
      </c>
      <c r="AG66" s="270">
        <v>4761</v>
      </c>
      <c r="AH66" s="270">
        <v>1078</v>
      </c>
      <c r="AI66" s="270"/>
      <c r="AJ66" s="270"/>
      <c r="AK66" s="270"/>
      <c r="AL66" s="270"/>
      <c r="AM66" s="279">
        <v>5839</v>
      </c>
      <c r="AN66" s="270"/>
      <c r="AO66" s="270"/>
      <c r="AP66" s="270"/>
      <c r="AQ66" s="270"/>
      <c r="AR66" s="270"/>
      <c r="AS66" s="270"/>
      <c r="AT66" s="270" t="s">
        <v>1716</v>
      </c>
      <c r="AU66" s="270"/>
      <c r="AV66" s="270">
        <v>136</v>
      </c>
      <c r="AW66" s="270"/>
      <c r="AX66" s="270" t="s">
        <v>1560</v>
      </c>
      <c r="AY66" s="270"/>
      <c r="AZ66" s="270"/>
      <c r="BA66" s="270"/>
      <c r="BB66" s="270"/>
      <c r="BC66" s="270"/>
      <c r="BD66" s="270"/>
      <c r="BE66" s="270"/>
      <c r="BF66" s="270"/>
      <c r="BG66" s="270"/>
    </row>
    <row r="67" spans="1:59" s="145" customFormat="1" ht="25.5" customHeight="1">
      <c r="A67" s="142">
        <v>24</v>
      </c>
      <c r="B67" s="311"/>
      <c r="C67" s="270" t="s">
        <v>962</v>
      </c>
      <c r="D67" s="270" t="s">
        <v>1717</v>
      </c>
      <c r="E67" s="270" t="s">
        <v>1718</v>
      </c>
      <c r="F67" s="270" t="s">
        <v>1719</v>
      </c>
      <c r="G67" s="270" t="s">
        <v>1560</v>
      </c>
      <c r="H67" s="270"/>
      <c r="I67" s="270" t="s">
        <v>1709</v>
      </c>
      <c r="J67" s="270">
        <v>11</v>
      </c>
      <c r="K67" s="270"/>
      <c r="L67" s="279">
        <v>6487</v>
      </c>
      <c r="M67" s="279">
        <v>3718</v>
      </c>
      <c r="N67" s="279">
        <v>22520</v>
      </c>
      <c r="O67" s="270" t="s">
        <v>1547</v>
      </c>
      <c r="P67" s="279"/>
      <c r="Q67" s="279"/>
      <c r="R67" s="279"/>
      <c r="S67" s="279"/>
      <c r="T67" s="279"/>
      <c r="U67" s="279"/>
      <c r="V67" s="279"/>
      <c r="W67" s="279">
        <v>25</v>
      </c>
      <c r="X67" s="279">
        <v>15</v>
      </c>
      <c r="Y67" s="279">
        <v>6</v>
      </c>
      <c r="Z67" s="279">
        <v>375</v>
      </c>
      <c r="AA67" s="270">
        <v>60</v>
      </c>
      <c r="AB67" s="279"/>
      <c r="AC67" s="270"/>
      <c r="AD67" s="270"/>
      <c r="AE67" s="270"/>
      <c r="AF67" s="270">
        <v>2002</v>
      </c>
      <c r="AG67" s="270"/>
      <c r="AH67" s="270"/>
      <c r="AI67" s="270"/>
      <c r="AJ67" s="270"/>
      <c r="AK67" s="270"/>
      <c r="AL67" s="270"/>
      <c r="AM67" s="280">
        <v>22348</v>
      </c>
      <c r="AN67" s="270"/>
      <c r="AO67" s="270"/>
      <c r="AP67" s="270"/>
      <c r="AQ67" s="270"/>
      <c r="AR67" s="270"/>
      <c r="AS67" s="270"/>
      <c r="AT67" s="270" t="s">
        <v>1716</v>
      </c>
      <c r="AU67" s="270"/>
      <c r="AV67" s="270">
        <v>342</v>
      </c>
      <c r="AW67" s="270"/>
      <c r="AX67" s="270" t="s">
        <v>1560</v>
      </c>
      <c r="AY67" s="270"/>
      <c r="AZ67" s="270"/>
      <c r="BA67" s="270"/>
      <c r="BB67" s="270"/>
      <c r="BC67" s="270"/>
      <c r="BD67" s="270"/>
      <c r="BE67" s="270"/>
      <c r="BF67" s="270"/>
      <c r="BG67" s="270" t="s">
        <v>1548</v>
      </c>
    </row>
    <row r="68" spans="1:59" s="145" customFormat="1" ht="25.5" customHeight="1">
      <c r="A68" s="142">
        <v>25</v>
      </c>
      <c r="B68" s="311"/>
      <c r="C68" s="270" t="s">
        <v>962</v>
      </c>
      <c r="D68" s="270" t="s">
        <v>1558</v>
      </c>
      <c r="E68" s="270" t="s">
        <v>1720</v>
      </c>
      <c r="F68" s="270" t="s">
        <v>962</v>
      </c>
      <c r="G68" s="270" t="s">
        <v>1560</v>
      </c>
      <c r="H68" s="270"/>
      <c r="I68" s="270" t="s">
        <v>1709</v>
      </c>
      <c r="J68" s="270">
        <v>17</v>
      </c>
      <c r="K68" s="270"/>
      <c r="L68" s="279">
        <v>2464</v>
      </c>
      <c r="M68" s="279">
        <v>989</v>
      </c>
      <c r="N68" s="279">
        <v>2895</v>
      </c>
      <c r="O68" s="270" t="s">
        <v>1547</v>
      </c>
      <c r="P68" s="279"/>
      <c r="Q68" s="279"/>
      <c r="R68" s="279"/>
      <c r="S68" s="279"/>
      <c r="T68" s="279"/>
      <c r="U68" s="279"/>
      <c r="V68" s="279"/>
      <c r="W68" s="279">
        <v>25</v>
      </c>
      <c r="X68" s="279">
        <v>13</v>
      </c>
      <c r="Y68" s="279">
        <v>5</v>
      </c>
      <c r="Z68" s="279">
        <v>321</v>
      </c>
      <c r="AA68" s="270">
        <v>47</v>
      </c>
      <c r="AB68" s="279"/>
      <c r="AC68" s="270"/>
      <c r="AD68" s="270"/>
      <c r="AE68" s="270"/>
      <c r="AF68" s="270">
        <v>1998</v>
      </c>
      <c r="AG68" s="270">
        <v>331</v>
      </c>
      <c r="AH68" s="270">
        <v>3160</v>
      </c>
      <c r="AI68" s="270">
        <v>800</v>
      </c>
      <c r="AJ68" s="270"/>
      <c r="AK68" s="270"/>
      <c r="AL68" s="270"/>
      <c r="AM68" s="279">
        <v>4291</v>
      </c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 t="s">
        <v>1548</v>
      </c>
    </row>
    <row r="69" spans="1:59" s="145" customFormat="1" ht="25.5" customHeight="1">
      <c r="A69" s="142">
        <v>26</v>
      </c>
      <c r="B69" s="311"/>
      <c r="C69" s="270" t="s">
        <v>962</v>
      </c>
      <c r="D69" s="270" t="s">
        <v>1561</v>
      </c>
      <c r="E69" s="270" t="s">
        <v>1721</v>
      </c>
      <c r="F69" s="270" t="s">
        <v>962</v>
      </c>
      <c r="G69" s="270" t="s">
        <v>1560</v>
      </c>
      <c r="H69" s="270"/>
      <c r="I69" s="270" t="s">
        <v>1709</v>
      </c>
      <c r="J69" s="270">
        <v>23</v>
      </c>
      <c r="K69" s="270"/>
      <c r="L69" s="279">
        <v>4754</v>
      </c>
      <c r="M69" s="279">
        <v>2597</v>
      </c>
      <c r="N69" s="279">
        <v>8650</v>
      </c>
      <c r="O69" s="270" t="s">
        <v>1547</v>
      </c>
      <c r="P69" s="279"/>
      <c r="Q69" s="279"/>
      <c r="R69" s="279"/>
      <c r="S69" s="279"/>
      <c r="T69" s="279"/>
      <c r="U69" s="279"/>
      <c r="V69" s="279"/>
      <c r="W69" s="279">
        <v>26</v>
      </c>
      <c r="X69" s="279">
        <v>16</v>
      </c>
      <c r="Y69" s="279">
        <v>6</v>
      </c>
      <c r="Z69" s="279">
        <v>423</v>
      </c>
      <c r="AA69" s="270">
        <v>97</v>
      </c>
      <c r="AB69" s="279"/>
      <c r="AC69" s="270"/>
      <c r="AD69" s="270"/>
      <c r="AE69" s="270"/>
      <c r="AF69" s="270">
        <v>2002</v>
      </c>
      <c r="AG69" s="270">
        <v>8144</v>
      </c>
      <c r="AH69" s="270">
        <v>11156</v>
      </c>
      <c r="AI69" s="270"/>
      <c r="AJ69" s="270"/>
      <c r="AK69" s="270"/>
      <c r="AL69" s="270"/>
      <c r="AM69" s="279">
        <v>19300</v>
      </c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 t="s">
        <v>1548</v>
      </c>
    </row>
    <row r="70" spans="1:59" s="145" customFormat="1" ht="25.5" customHeight="1">
      <c r="A70" s="142">
        <v>27</v>
      </c>
      <c r="B70" s="311"/>
      <c r="C70" s="270" t="s">
        <v>976</v>
      </c>
      <c r="D70" s="270" t="s">
        <v>1722</v>
      </c>
      <c r="E70" s="270" t="s">
        <v>1723</v>
      </c>
      <c r="F70" s="270" t="s">
        <v>976</v>
      </c>
      <c r="G70" s="270" t="s">
        <v>1724</v>
      </c>
      <c r="H70" s="336" t="s">
        <v>1725</v>
      </c>
      <c r="I70" s="310" t="s">
        <v>1545</v>
      </c>
      <c r="J70" s="270" t="s">
        <v>1726</v>
      </c>
      <c r="K70" s="270" t="s">
        <v>1727</v>
      </c>
      <c r="L70" s="222">
        <v>10357</v>
      </c>
      <c r="M70" s="222">
        <v>1924.19</v>
      </c>
      <c r="N70" s="222">
        <v>6985</v>
      </c>
      <c r="O70" s="270" t="s">
        <v>1547</v>
      </c>
      <c r="P70" s="222"/>
      <c r="Q70" s="222"/>
      <c r="R70" s="222"/>
      <c r="S70" s="222" t="s">
        <v>1573</v>
      </c>
      <c r="T70" s="222" t="s">
        <v>1573</v>
      </c>
      <c r="U70" s="222"/>
      <c r="V70" s="222" t="s">
        <v>1573</v>
      </c>
      <c r="W70" s="222">
        <v>25</v>
      </c>
      <c r="X70" s="222">
        <v>18</v>
      </c>
      <c r="Y70" s="222">
        <v>6</v>
      </c>
      <c r="Z70" s="222">
        <v>450</v>
      </c>
      <c r="AA70" s="270" t="s">
        <v>1728</v>
      </c>
      <c r="AB70" s="222"/>
      <c r="AC70" s="270"/>
      <c r="AD70" s="270"/>
      <c r="AE70" s="270"/>
      <c r="AF70" s="270">
        <v>2000</v>
      </c>
      <c r="AG70" s="270"/>
      <c r="AH70" s="270"/>
      <c r="AI70" s="270"/>
      <c r="AJ70" s="270"/>
      <c r="AK70" s="270"/>
      <c r="AL70" s="270"/>
      <c r="AM70" s="222">
        <v>13805</v>
      </c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 t="s">
        <v>1548</v>
      </c>
    </row>
    <row r="71" spans="1:59" s="145" customFormat="1" ht="25.5" customHeight="1">
      <c r="A71" s="142">
        <v>28</v>
      </c>
      <c r="B71" s="311"/>
      <c r="C71" s="270" t="s">
        <v>976</v>
      </c>
      <c r="D71" s="270"/>
      <c r="E71" s="270" t="s">
        <v>1729</v>
      </c>
      <c r="F71" s="270" t="s">
        <v>976</v>
      </c>
      <c r="G71" s="270"/>
      <c r="H71" s="270"/>
      <c r="I71" s="310" t="s">
        <v>1545</v>
      </c>
      <c r="J71" s="270"/>
      <c r="K71" s="270"/>
      <c r="L71" s="222">
        <v>1864</v>
      </c>
      <c r="M71" s="222">
        <v>972.56</v>
      </c>
      <c r="N71" s="222">
        <v>1978</v>
      </c>
      <c r="O71" s="270" t="s">
        <v>1547</v>
      </c>
      <c r="P71" s="222"/>
      <c r="Q71" s="222"/>
      <c r="R71" s="222"/>
      <c r="S71" s="222"/>
      <c r="T71" s="222"/>
      <c r="U71" s="222"/>
      <c r="V71" s="222"/>
      <c r="W71" s="222">
        <v>25</v>
      </c>
      <c r="X71" s="222">
        <v>13</v>
      </c>
      <c r="Y71" s="222">
        <v>5</v>
      </c>
      <c r="Z71" s="222">
        <v>422.5</v>
      </c>
      <c r="AA71" s="270"/>
      <c r="AB71" s="222"/>
      <c r="AC71" s="270"/>
      <c r="AD71" s="270"/>
      <c r="AE71" s="270"/>
      <c r="AF71" s="270">
        <v>2006</v>
      </c>
      <c r="AG71" s="270"/>
      <c r="AH71" s="270"/>
      <c r="AI71" s="270"/>
      <c r="AJ71" s="270"/>
      <c r="AK71" s="270"/>
      <c r="AL71" s="270"/>
      <c r="AM71" s="222">
        <v>3738</v>
      </c>
      <c r="AN71" s="270"/>
      <c r="AO71" s="270"/>
      <c r="AP71" s="270"/>
      <c r="AQ71" s="270"/>
      <c r="AR71" s="270"/>
      <c r="AS71" s="276"/>
      <c r="AT71" s="276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 t="s">
        <v>1548</v>
      </c>
    </row>
    <row r="72" spans="1:59" s="145" customFormat="1" ht="25.5" customHeight="1">
      <c r="A72" s="142">
        <v>29</v>
      </c>
      <c r="B72" s="311"/>
      <c r="C72" s="270" t="s">
        <v>976</v>
      </c>
      <c r="D72" s="270"/>
      <c r="E72" s="270" t="s">
        <v>1730</v>
      </c>
      <c r="F72" s="270" t="s">
        <v>976</v>
      </c>
      <c r="G72" s="270"/>
      <c r="H72" s="270"/>
      <c r="I72" s="270" t="s">
        <v>1731</v>
      </c>
      <c r="J72" s="270"/>
      <c r="K72" s="270"/>
      <c r="L72" s="222">
        <v>1944.4</v>
      </c>
      <c r="M72" s="222">
        <v>845.12</v>
      </c>
      <c r="N72" s="222">
        <v>4941.01</v>
      </c>
      <c r="O72" s="270" t="s">
        <v>1547</v>
      </c>
      <c r="P72" s="222"/>
      <c r="Q72" s="222"/>
      <c r="R72" s="222"/>
      <c r="S72" s="222"/>
      <c r="T72" s="222"/>
      <c r="U72" s="222"/>
      <c r="V72" s="222"/>
      <c r="W72" s="222">
        <v>25</v>
      </c>
      <c r="X72" s="222">
        <v>15</v>
      </c>
      <c r="Y72" s="222">
        <v>4</v>
      </c>
      <c r="Z72" s="222">
        <v>261</v>
      </c>
      <c r="AA72" s="270"/>
      <c r="AB72" s="222"/>
      <c r="AC72" s="270"/>
      <c r="AD72" s="270"/>
      <c r="AE72" s="270"/>
      <c r="AF72" s="270">
        <v>1995</v>
      </c>
      <c r="AG72" s="270"/>
      <c r="AH72" s="270"/>
      <c r="AI72" s="270"/>
      <c r="AJ72" s="270"/>
      <c r="AK72" s="270"/>
      <c r="AL72" s="270"/>
      <c r="AM72" s="222"/>
      <c r="AN72" s="270"/>
      <c r="AO72" s="270"/>
      <c r="AP72" s="270"/>
      <c r="AQ72" s="270"/>
      <c r="AR72" s="270"/>
      <c r="AS72" s="276"/>
      <c r="AT72" s="276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</row>
    <row r="73" spans="1:59" s="145" customFormat="1" ht="25.5" customHeight="1">
      <c r="A73" s="142">
        <v>30</v>
      </c>
      <c r="B73" s="311"/>
      <c r="C73" s="276" t="s">
        <v>982</v>
      </c>
      <c r="D73" s="276"/>
      <c r="E73" s="276" t="s">
        <v>1732</v>
      </c>
      <c r="F73" s="276" t="s">
        <v>828</v>
      </c>
      <c r="G73" s="276" t="s">
        <v>1733</v>
      </c>
      <c r="H73" s="276" t="s">
        <v>841</v>
      </c>
      <c r="I73" s="276" t="s">
        <v>842</v>
      </c>
      <c r="J73" s="276"/>
      <c r="K73" s="270"/>
      <c r="L73" s="279">
        <v>23325</v>
      </c>
      <c r="M73" s="280">
        <v>758</v>
      </c>
      <c r="N73" s="280">
        <v>758</v>
      </c>
      <c r="O73" s="270" t="s">
        <v>881</v>
      </c>
      <c r="P73" s="280"/>
      <c r="Q73" s="280"/>
      <c r="R73" s="280"/>
      <c r="S73" s="280"/>
      <c r="T73" s="279"/>
      <c r="U73" s="280"/>
      <c r="V73" s="280"/>
      <c r="W73" s="280"/>
      <c r="X73" s="280"/>
      <c r="Y73" s="280"/>
      <c r="Z73" s="280"/>
      <c r="AA73" s="270"/>
      <c r="AB73" s="279"/>
      <c r="AC73" s="270"/>
      <c r="AD73" s="270"/>
      <c r="AE73" s="270"/>
      <c r="AF73" s="270">
        <v>1989</v>
      </c>
      <c r="AG73" s="270">
        <v>1814</v>
      </c>
      <c r="AH73" s="270"/>
      <c r="AI73" s="270"/>
      <c r="AJ73" s="270"/>
      <c r="AK73" s="270"/>
      <c r="AL73" s="270"/>
      <c r="AM73" s="279">
        <v>1814</v>
      </c>
      <c r="AN73" s="270"/>
      <c r="AO73" s="270"/>
      <c r="AP73" s="270"/>
      <c r="AQ73" s="270"/>
      <c r="AR73" s="270"/>
      <c r="AS73" s="270"/>
      <c r="AT73" s="276" t="s">
        <v>1662</v>
      </c>
      <c r="AU73" s="270">
        <v>1</v>
      </c>
      <c r="AV73" s="270">
        <v>2767</v>
      </c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</row>
    <row r="74" spans="1:59" s="145" customFormat="1" ht="25.5" customHeight="1">
      <c r="A74" s="142">
        <v>31</v>
      </c>
      <c r="B74" s="311"/>
      <c r="C74" s="415" t="s">
        <v>3446</v>
      </c>
      <c r="D74" s="415"/>
      <c r="E74" s="415" t="s">
        <v>3447</v>
      </c>
      <c r="F74" s="415" t="s">
        <v>3446</v>
      </c>
      <c r="G74" s="415"/>
      <c r="H74" s="415"/>
      <c r="I74" s="415" t="s">
        <v>3446</v>
      </c>
      <c r="J74" s="415"/>
      <c r="K74" s="416"/>
      <c r="L74" s="417">
        <v>6624</v>
      </c>
      <c r="M74" s="418"/>
      <c r="N74" s="418"/>
      <c r="O74" s="416" t="s">
        <v>3448</v>
      </c>
      <c r="P74" s="418"/>
      <c r="Q74" s="418"/>
      <c r="R74" s="418"/>
      <c r="S74" s="418"/>
      <c r="T74" s="417"/>
      <c r="U74" s="418"/>
      <c r="V74" s="418"/>
      <c r="W74" s="419">
        <v>50</v>
      </c>
      <c r="X74" s="419">
        <v>13</v>
      </c>
      <c r="Y74" s="420"/>
      <c r="Z74" s="419">
        <v>650</v>
      </c>
      <c r="AA74" s="416"/>
      <c r="AB74" s="417"/>
      <c r="AC74" s="416"/>
      <c r="AD74" s="416"/>
      <c r="AE74" s="416"/>
      <c r="AF74" s="416">
        <v>2007</v>
      </c>
      <c r="AG74" s="416"/>
      <c r="AH74" s="416"/>
      <c r="AI74" s="416"/>
      <c r="AJ74" s="416"/>
      <c r="AK74" s="416"/>
      <c r="AL74" s="416"/>
      <c r="AM74" s="417">
        <v>1365</v>
      </c>
      <c r="AN74" s="416"/>
      <c r="AO74" s="416"/>
      <c r="AP74" s="416"/>
      <c r="AQ74" s="416"/>
      <c r="AR74" s="416"/>
      <c r="AS74" s="416"/>
      <c r="AT74" s="415"/>
      <c r="AU74" s="416"/>
      <c r="AV74" s="416"/>
      <c r="AW74" s="416"/>
      <c r="AX74" s="416"/>
      <c r="AY74" s="416"/>
      <c r="AZ74" s="416"/>
      <c r="BA74" s="416"/>
      <c r="BB74" s="416"/>
      <c r="BC74" s="416"/>
      <c r="BD74" s="416"/>
      <c r="BE74" s="416"/>
      <c r="BF74" s="416"/>
      <c r="BG74" s="416"/>
    </row>
    <row r="75" spans="1:59" s="145" customFormat="1" ht="25.5" customHeight="1">
      <c r="A75" s="142">
        <v>32</v>
      </c>
      <c r="B75" s="311"/>
      <c r="C75" s="416" t="s">
        <v>3446</v>
      </c>
      <c r="D75" s="416" t="s">
        <v>3449</v>
      </c>
      <c r="E75" s="416" t="s">
        <v>3450</v>
      </c>
      <c r="F75" s="416" t="s">
        <v>3446</v>
      </c>
      <c r="G75" s="416" t="s">
        <v>3451</v>
      </c>
      <c r="H75" s="421" t="s">
        <v>3452</v>
      </c>
      <c r="I75" s="422" t="s">
        <v>3453</v>
      </c>
      <c r="J75" s="423">
        <v>23</v>
      </c>
      <c r="K75" s="423"/>
      <c r="L75" s="424">
        <v>26092</v>
      </c>
      <c r="M75" s="424">
        <v>1724</v>
      </c>
      <c r="N75" s="424">
        <v>7380</v>
      </c>
      <c r="O75" s="416" t="s">
        <v>3454</v>
      </c>
      <c r="P75" s="417"/>
      <c r="Q75" s="417"/>
      <c r="R75" s="417"/>
      <c r="S75" s="417"/>
      <c r="T75" s="417"/>
      <c r="U75" s="417"/>
      <c r="V75" s="417"/>
      <c r="W75" s="417">
        <v>25</v>
      </c>
      <c r="X75" s="417">
        <v>13</v>
      </c>
      <c r="Y75" s="417">
        <v>6</v>
      </c>
      <c r="Z75" s="417">
        <v>325</v>
      </c>
      <c r="AA75" s="416" t="s">
        <v>3455</v>
      </c>
      <c r="AB75" s="417">
        <v>100</v>
      </c>
      <c r="AC75" s="416"/>
      <c r="AD75" s="416" t="s">
        <v>3456</v>
      </c>
      <c r="AE75" s="416"/>
      <c r="AF75" s="416">
        <v>1994</v>
      </c>
      <c r="AG75" s="416"/>
      <c r="AH75" s="416"/>
      <c r="AI75" s="416"/>
      <c r="AJ75" s="416"/>
      <c r="AK75" s="416"/>
      <c r="AL75" s="416"/>
      <c r="AM75" s="424">
        <v>7290</v>
      </c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2" t="s">
        <v>3457</v>
      </c>
    </row>
    <row r="76" spans="1:59" s="145" customFormat="1" ht="25.5" customHeight="1">
      <c r="A76" s="143">
        <v>33</v>
      </c>
      <c r="B76" s="311"/>
      <c r="C76" s="416" t="s">
        <v>3446</v>
      </c>
      <c r="D76" s="416"/>
      <c r="E76" s="416" t="s">
        <v>3458</v>
      </c>
      <c r="F76" s="416" t="s">
        <v>3459</v>
      </c>
      <c r="G76" s="416"/>
      <c r="H76" s="421"/>
      <c r="I76" s="422" t="s">
        <v>3460</v>
      </c>
      <c r="J76" s="423"/>
      <c r="K76" s="423"/>
      <c r="L76" s="424">
        <v>13886</v>
      </c>
      <c r="M76" s="425">
        <v>1014</v>
      </c>
      <c r="N76" s="425">
        <v>14317</v>
      </c>
      <c r="O76" s="416" t="s">
        <v>3454</v>
      </c>
      <c r="P76" s="417"/>
      <c r="Q76" s="417"/>
      <c r="R76" s="417"/>
      <c r="S76" s="417"/>
      <c r="T76" s="417"/>
      <c r="U76" s="417"/>
      <c r="V76" s="417"/>
      <c r="W76" s="417">
        <v>25</v>
      </c>
      <c r="X76" s="417">
        <v>15</v>
      </c>
      <c r="Y76" s="417">
        <v>6</v>
      </c>
      <c r="Z76" s="417">
        <v>375</v>
      </c>
      <c r="AA76" s="416"/>
      <c r="AB76" s="417"/>
      <c r="AC76" s="416"/>
      <c r="AD76" s="416"/>
      <c r="AE76" s="416"/>
      <c r="AF76" s="416">
        <v>2006</v>
      </c>
      <c r="AG76" s="416"/>
      <c r="AH76" s="416"/>
      <c r="AI76" s="416"/>
      <c r="AJ76" s="416"/>
      <c r="AK76" s="416"/>
      <c r="AL76" s="416"/>
      <c r="AM76" s="417">
        <v>18549</v>
      </c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22" t="s">
        <v>3461</v>
      </c>
    </row>
    <row r="77" spans="1:59" s="145" customFormat="1" ht="25.5" customHeight="1">
      <c r="A77" s="143">
        <v>34</v>
      </c>
      <c r="B77" s="311"/>
      <c r="C77" s="426" t="s">
        <v>3462</v>
      </c>
      <c r="D77" s="426"/>
      <c r="E77" s="426" t="s">
        <v>3463</v>
      </c>
      <c r="F77" s="426" t="s">
        <v>3462</v>
      </c>
      <c r="G77" s="426"/>
      <c r="H77" s="427"/>
      <c r="I77" s="426" t="s">
        <v>3464</v>
      </c>
      <c r="J77" s="426"/>
      <c r="K77" s="426"/>
      <c r="L77" s="410">
        <v>2262</v>
      </c>
      <c r="M77" s="428"/>
      <c r="N77" s="428">
        <v>13713</v>
      </c>
      <c r="O77" s="426" t="s">
        <v>3465</v>
      </c>
      <c r="P77" s="410"/>
      <c r="Q77" s="410"/>
      <c r="R77" s="410"/>
      <c r="S77" s="410"/>
      <c r="T77" s="410"/>
      <c r="U77" s="410"/>
      <c r="V77" s="410"/>
      <c r="W77" s="410">
        <v>25</v>
      </c>
      <c r="X77" s="410">
        <v>15</v>
      </c>
      <c r="Y77" s="410">
        <v>5</v>
      </c>
      <c r="Z77" s="410">
        <v>654.54</v>
      </c>
      <c r="AA77" s="426"/>
      <c r="AB77" s="410"/>
      <c r="AC77" s="426"/>
      <c r="AD77" s="426"/>
      <c r="AE77" s="426"/>
      <c r="AF77" s="426">
        <v>2013</v>
      </c>
      <c r="AG77" s="426"/>
      <c r="AH77" s="426"/>
      <c r="AI77" s="426"/>
      <c r="AJ77" s="426"/>
      <c r="AK77" s="426"/>
      <c r="AL77" s="426"/>
      <c r="AM77" s="410">
        <v>72708</v>
      </c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6"/>
      <c r="AZ77" s="426"/>
      <c r="BA77" s="426"/>
      <c r="BB77" s="426"/>
      <c r="BC77" s="426"/>
      <c r="BD77" s="426"/>
      <c r="BE77" s="426"/>
      <c r="BF77" s="426"/>
      <c r="BG77" s="426" t="s">
        <v>3457</v>
      </c>
    </row>
    <row r="78" spans="1:59" s="145" customFormat="1" ht="25.5" customHeight="1">
      <c r="A78" s="143"/>
      <c r="B78" s="311"/>
      <c r="C78" s="270" t="s">
        <v>982</v>
      </c>
      <c r="D78" s="270"/>
      <c r="E78" s="270" t="s">
        <v>1734</v>
      </c>
      <c r="F78" s="270" t="s">
        <v>1092</v>
      </c>
      <c r="G78" s="270"/>
      <c r="H78" s="336"/>
      <c r="I78" s="270" t="s">
        <v>1735</v>
      </c>
      <c r="J78" s="270"/>
      <c r="K78" s="270"/>
      <c r="L78" s="279">
        <v>12102</v>
      </c>
      <c r="M78" s="279">
        <v>1095</v>
      </c>
      <c r="N78" s="279">
        <v>3902</v>
      </c>
      <c r="O78" s="270" t="s">
        <v>1547</v>
      </c>
      <c r="P78" s="279"/>
      <c r="Q78" s="279"/>
      <c r="R78" s="279"/>
      <c r="S78" s="279"/>
      <c r="T78" s="279"/>
      <c r="U78" s="279"/>
      <c r="V78" s="279"/>
      <c r="W78" s="279">
        <v>25</v>
      </c>
      <c r="X78" s="279">
        <v>12</v>
      </c>
      <c r="Y78" s="279">
        <v>5</v>
      </c>
      <c r="Z78" s="279">
        <v>300</v>
      </c>
      <c r="AA78" s="270"/>
      <c r="AB78" s="279"/>
      <c r="AC78" s="270"/>
      <c r="AD78" s="270"/>
      <c r="AE78" s="270"/>
      <c r="AF78" s="270">
        <v>2006</v>
      </c>
      <c r="AG78" s="270"/>
      <c r="AH78" s="270"/>
      <c r="AI78" s="270"/>
      <c r="AJ78" s="270"/>
      <c r="AK78" s="270"/>
      <c r="AL78" s="270"/>
      <c r="AM78" s="279">
        <v>7361</v>
      </c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</row>
    <row r="79" spans="1:59" s="145" customFormat="1" ht="25.5" customHeight="1">
      <c r="A79" s="143"/>
      <c r="B79" s="311"/>
      <c r="C79" s="276" t="s">
        <v>996</v>
      </c>
      <c r="D79" s="276" t="s">
        <v>1628</v>
      </c>
      <c r="E79" s="276" t="s">
        <v>1736</v>
      </c>
      <c r="F79" s="276" t="s">
        <v>996</v>
      </c>
      <c r="G79" s="276" t="s">
        <v>1630</v>
      </c>
      <c r="H79" s="336" t="s">
        <v>1631</v>
      </c>
      <c r="I79" s="276" t="s">
        <v>1737</v>
      </c>
      <c r="J79" s="276" t="s">
        <v>1633</v>
      </c>
      <c r="K79" s="276" t="s">
        <v>1616</v>
      </c>
      <c r="L79" s="275">
        <v>3034</v>
      </c>
      <c r="M79" s="275">
        <v>1571</v>
      </c>
      <c r="N79" s="275">
        <v>9914</v>
      </c>
      <c r="O79" s="270" t="s">
        <v>1547</v>
      </c>
      <c r="P79" s="222"/>
      <c r="Q79" s="222"/>
      <c r="R79" s="222"/>
      <c r="S79" s="222"/>
      <c r="T79" s="222"/>
      <c r="U79" s="222"/>
      <c r="V79" s="222"/>
      <c r="W79" s="222">
        <v>25</v>
      </c>
      <c r="X79" s="222">
        <v>12</v>
      </c>
      <c r="Y79" s="222">
        <v>5</v>
      </c>
      <c r="Z79" s="222">
        <v>300</v>
      </c>
      <c r="AA79" s="270"/>
      <c r="AB79" s="222">
        <v>250</v>
      </c>
      <c r="AC79" s="270"/>
      <c r="AD79" s="270"/>
      <c r="AE79" s="270"/>
      <c r="AF79" s="276">
        <v>2005</v>
      </c>
      <c r="AG79" s="276"/>
      <c r="AH79" s="276"/>
      <c r="AI79" s="276"/>
      <c r="AJ79" s="276"/>
      <c r="AK79" s="276"/>
      <c r="AL79" s="276"/>
      <c r="AM79" s="275">
        <v>19000</v>
      </c>
      <c r="AN79" s="270"/>
      <c r="AO79" s="270"/>
      <c r="AP79" s="270"/>
      <c r="AQ79" s="270"/>
      <c r="AR79" s="270"/>
      <c r="AS79" s="270"/>
      <c r="AT79" s="276" t="s">
        <v>1618</v>
      </c>
      <c r="AU79" s="276" t="s">
        <v>1635</v>
      </c>
      <c r="AV79" s="276"/>
      <c r="AW79" s="276" t="s">
        <v>1636</v>
      </c>
      <c r="AX79" s="276" t="s">
        <v>828</v>
      </c>
      <c r="AY79" s="276" t="s">
        <v>1637</v>
      </c>
      <c r="AZ79" s="276" t="s">
        <v>1638</v>
      </c>
      <c r="BA79" s="276" t="s">
        <v>1639</v>
      </c>
      <c r="BB79" s="276"/>
      <c r="BC79" s="276" t="s">
        <v>828</v>
      </c>
      <c r="BD79" s="276" t="s">
        <v>1640</v>
      </c>
      <c r="BE79" s="276">
        <v>1</v>
      </c>
      <c r="BF79" s="276" t="s">
        <v>1641</v>
      </c>
      <c r="BG79" s="276"/>
    </row>
    <row r="80" spans="1:59" s="145" customFormat="1" ht="25.5" customHeight="1">
      <c r="A80" s="143"/>
      <c r="B80" s="311"/>
      <c r="C80" s="270" t="s">
        <v>996</v>
      </c>
      <c r="D80" s="270" t="s">
        <v>1714</v>
      </c>
      <c r="E80" s="276" t="s">
        <v>1738</v>
      </c>
      <c r="F80" s="270" t="s">
        <v>996</v>
      </c>
      <c r="G80" s="270" t="s">
        <v>1560</v>
      </c>
      <c r="H80" s="336"/>
      <c r="I80" s="270" t="s">
        <v>1739</v>
      </c>
      <c r="J80" s="270">
        <v>15</v>
      </c>
      <c r="K80" s="270"/>
      <c r="L80" s="222">
        <v>1382</v>
      </c>
      <c r="M80" s="222">
        <v>821</v>
      </c>
      <c r="N80" s="222">
        <v>7048</v>
      </c>
      <c r="O80" s="270" t="s">
        <v>1547</v>
      </c>
      <c r="P80" s="222"/>
      <c r="Q80" s="222"/>
      <c r="R80" s="222"/>
      <c r="S80" s="222"/>
      <c r="T80" s="222"/>
      <c r="U80" s="222"/>
      <c r="V80" s="222"/>
      <c r="W80" s="222">
        <v>25</v>
      </c>
      <c r="X80" s="222">
        <v>12</v>
      </c>
      <c r="Y80" s="222">
        <v>5</v>
      </c>
      <c r="Z80" s="222">
        <v>300</v>
      </c>
      <c r="AA80" s="270"/>
      <c r="AB80" s="222">
        <v>250</v>
      </c>
      <c r="AC80" s="270"/>
      <c r="AD80" s="270"/>
      <c r="AE80" s="270"/>
      <c r="AF80" s="270">
        <v>2004</v>
      </c>
      <c r="AG80" s="270"/>
      <c r="AH80" s="270"/>
      <c r="AI80" s="270"/>
      <c r="AJ80" s="270"/>
      <c r="AK80" s="270"/>
      <c r="AL80" s="270"/>
      <c r="AM80" s="222">
        <v>18700</v>
      </c>
      <c r="AN80" s="270"/>
      <c r="AO80" s="270"/>
      <c r="AP80" s="270"/>
      <c r="AQ80" s="270"/>
      <c r="AR80" s="270"/>
      <c r="AS80" s="270"/>
      <c r="AT80" s="270" t="s">
        <v>1716</v>
      </c>
      <c r="AU80" s="270"/>
      <c r="AV80" s="270">
        <v>136</v>
      </c>
      <c r="AW80" s="270"/>
      <c r="AX80" s="270" t="s">
        <v>1560</v>
      </c>
      <c r="AY80" s="270"/>
      <c r="AZ80" s="270"/>
      <c r="BA80" s="270"/>
      <c r="BB80" s="270"/>
      <c r="BC80" s="270"/>
      <c r="BD80" s="270"/>
      <c r="BE80" s="270"/>
      <c r="BF80" s="270"/>
      <c r="BG80" s="270"/>
    </row>
    <row r="81" spans="1:59" s="145" customFormat="1" ht="25.5" customHeight="1">
      <c r="A81" s="143"/>
      <c r="B81" s="311"/>
      <c r="C81" s="270" t="s">
        <v>996</v>
      </c>
      <c r="D81" s="270" t="s">
        <v>1717</v>
      </c>
      <c r="E81" s="276" t="s">
        <v>1740</v>
      </c>
      <c r="F81" s="270" t="s">
        <v>1719</v>
      </c>
      <c r="G81" s="270" t="s">
        <v>1560</v>
      </c>
      <c r="H81" s="270"/>
      <c r="I81" s="270" t="s">
        <v>1741</v>
      </c>
      <c r="J81" s="270">
        <v>11</v>
      </c>
      <c r="K81" s="270"/>
      <c r="L81" s="222">
        <v>8265</v>
      </c>
      <c r="M81" s="222">
        <v>2095</v>
      </c>
      <c r="N81" s="222">
        <v>6391</v>
      </c>
      <c r="O81" s="270" t="s">
        <v>1547</v>
      </c>
      <c r="P81" s="222"/>
      <c r="Q81" s="222"/>
      <c r="R81" s="222"/>
      <c r="S81" s="222"/>
      <c r="T81" s="222"/>
      <c r="U81" s="222"/>
      <c r="V81" s="222"/>
      <c r="W81" s="222">
        <v>25</v>
      </c>
      <c r="X81" s="222">
        <v>11</v>
      </c>
      <c r="Y81" s="222">
        <v>5</v>
      </c>
      <c r="Z81" s="222">
        <v>275</v>
      </c>
      <c r="AA81" s="270"/>
      <c r="AB81" s="222">
        <v>250</v>
      </c>
      <c r="AC81" s="270"/>
      <c r="AD81" s="270"/>
      <c r="AE81" s="270"/>
      <c r="AF81" s="270">
        <v>1994</v>
      </c>
      <c r="AG81" s="270"/>
      <c r="AH81" s="270"/>
      <c r="AI81" s="270"/>
      <c r="AJ81" s="270"/>
      <c r="AK81" s="270"/>
      <c r="AL81" s="270"/>
      <c r="AM81" s="275">
        <v>5150</v>
      </c>
      <c r="AN81" s="270"/>
      <c r="AO81" s="270"/>
      <c r="AP81" s="270"/>
      <c r="AQ81" s="270"/>
      <c r="AR81" s="270"/>
      <c r="AS81" s="270"/>
      <c r="AT81" s="270" t="s">
        <v>1716</v>
      </c>
      <c r="AU81" s="270"/>
      <c r="AV81" s="270">
        <v>342</v>
      </c>
      <c r="AW81" s="270"/>
      <c r="AX81" s="270" t="s">
        <v>1560</v>
      </c>
      <c r="AY81" s="270"/>
      <c r="AZ81" s="270"/>
      <c r="BA81" s="270"/>
      <c r="BB81" s="270"/>
      <c r="BC81" s="270"/>
      <c r="BD81" s="270"/>
      <c r="BE81" s="270"/>
      <c r="BF81" s="270"/>
      <c r="BG81" s="222"/>
    </row>
    <row r="82" spans="1:59" s="145" customFormat="1" ht="25.5" customHeight="1">
      <c r="A82" s="143"/>
      <c r="B82" s="311"/>
      <c r="C82" s="270" t="s">
        <v>1007</v>
      </c>
      <c r="D82" s="270"/>
      <c r="E82" s="270" t="s">
        <v>1742</v>
      </c>
      <c r="F82" s="270" t="s">
        <v>1009</v>
      </c>
      <c r="G82" s="270"/>
      <c r="H82" s="336"/>
      <c r="I82" s="270" t="s">
        <v>1743</v>
      </c>
      <c r="J82" s="270"/>
      <c r="K82" s="270"/>
      <c r="L82" s="222">
        <v>25180</v>
      </c>
      <c r="M82" s="222">
        <v>10270</v>
      </c>
      <c r="N82" s="222">
        <v>25180</v>
      </c>
      <c r="O82" s="270" t="s">
        <v>524</v>
      </c>
      <c r="P82" s="222">
        <v>25</v>
      </c>
      <c r="Q82" s="222">
        <v>25</v>
      </c>
      <c r="R82" s="222"/>
      <c r="S82" s="222">
        <v>50</v>
      </c>
      <c r="T82" s="222">
        <v>25</v>
      </c>
      <c r="U82" s="222">
        <v>10</v>
      </c>
      <c r="V82" s="222">
        <v>1250</v>
      </c>
      <c r="W82" s="222">
        <v>50</v>
      </c>
      <c r="X82" s="222">
        <v>12.5</v>
      </c>
      <c r="Y82" s="222">
        <v>5</v>
      </c>
      <c r="Z82" s="222">
        <v>625</v>
      </c>
      <c r="AA82" s="270"/>
      <c r="AB82" s="222">
        <v>10000</v>
      </c>
      <c r="AC82" s="270"/>
      <c r="AD82" s="270"/>
      <c r="AE82" s="270"/>
      <c r="AF82" s="270">
        <v>1988</v>
      </c>
      <c r="AG82" s="270"/>
      <c r="AH82" s="270"/>
      <c r="AI82" s="270"/>
      <c r="AJ82" s="270"/>
      <c r="AK82" s="270"/>
      <c r="AL82" s="270"/>
      <c r="AM82" s="222">
        <v>15900</v>
      </c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81" t="s">
        <v>1744</v>
      </c>
    </row>
    <row r="83" spans="1:59" s="145" customFormat="1" ht="25.5" customHeight="1">
      <c r="A83" s="143"/>
      <c r="B83" s="311"/>
      <c r="C83" s="270" t="s">
        <v>1007</v>
      </c>
      <c r="D83" s="270" t="s">
        <v>1098</v>
      </c>
      <c r="E83" s="270" t="s">
        <v>1745</v>
      </c>
      <c r="F83" s="270" t="s">
        <v>828</v>
      </c>
      <c r="G83" s="270" t="s">
        <v>829</v>
      </c>
      <c r="H83" s="336" t="s">
        <v>830</v>
      </c>
      <c r="I83" s="270" t="s">
        <v>1100</v>
      </c>
      <c r="J83" s="270"/>
      <c r="K83" s="270" t="s">
        <v>1746</v>
      </c>
      <c r="L83" s="222">
        <v>35310</v>
      </c>
      <c r="M83" s="222">
        <v>9318</v>
      </c>
      <c r="N83" s="222">
        <v>22479</v>
      </c>
      <c r="O83" s="270" t="s">
        <v>1547</v>
      </c>
      <c r="P83" s="222">
        <v>25</v>
      </c>
      <c r="Q83" s="222">
        <v>25</v>
      </c>
      <c r="R83" s="222">
        <v>5</v>
      </c>
      <c r="S83" s="222">
        <v>50</v>
      </c>
      <c r="T83" s="222">
        <v>25</v>
      </c>
      <c r="U83" s="222">
        <v>10</v>
      </c>
      <c r="V83" s="222">
        <v>1250</v>
      </c>
      <c r="W83" s="222"/>
      <c r="X83" s="222"/>
      <c r="Y83" s="222"/>
      <c r="Z83" s="222"/>
      <c r="AA83" s="270" t="s">
        <v>1747</v>
      </c>
      <c r="AB83" s="222">
        <v>1000</v>
      </c>
      <c r="AC83" s="270" t="s">
        <v>833</v>
      </c>
      <c r="AD83" s="270"/>
      <c r="AE83" s="270">
        <v>1982</v>
      </c>
      <c r="AF83" s="270">
        <v>1980</v>
      </c>
      <c r="AG83" s="270">
        <v>5800</v>
      </c>
      <c r="AH83" s="270"/>
      <c r="AI83" s="270"/>
      <c r="AJ83" s="270"/>
      <c r="AK83" s="270"/>
      <c r="AL83" s="270"/>
      <c r="AM83" s="222">
        <v>5800</v>
      </c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81" t="s">
        <v>313</v>
      </c>
    </row>
    <row r="84" spans="1:59" s="145" customFormat="1" ht="25.5" customHeight="1">
      <c r="A84" s="143"/>
      <c r="B84" s="311"/>
      <c r="C84" s="270" t="s">
        <v>1007</v>
      </c>
      <c r="D84" s="270" t="s">
        <v>1098</v>
      </c>
      <c r="E84" s="270" t="s">
        <v>1748</v>
      </c>
      <c r="F84" s="270" t="s">
        <v>828</v>
      </c>
      <c r="G84" s="270" t="s">
        <v>829</v>
      </c>
      <c r="H84" s="336" t="s">
        <v>830</v>
      </c>
      <c r="I84" s="270" t="s">
        <v>1749</v>
      </c>
      <c r="J84" s="270"/>
      <c r="K84" s="270" t="s">
        <v>1750</v>
      </c>
      <c r="L84" s="222">
        <v>4040</v>
      </c>
      <c r="M84" s="222">
        <v>4739</v>
      </c>
      <c r="N84" s="222">
        <v>6024</v>
      </c>
      <c r="O84" s="270" t="s">
        <v>1547</v>
      </c>
      <c r="P84" s="222">
        <v>25</v>
      </c>
      <c r="Q84" s="222">
        <v>25</v>
      </c>
      <c r="R84" s="222">
        <v>5</v>
      </c>
      <c r="S84" s="222">
        <v>50</v>
      </c>
      <c r="T84" s="222">
        <v>25</v>
      </c>
      <c r="U84" s="222">
        <v>10</v>
      </c>
      <c r="V84" s="222">
        <v>1250</v>
      </c>
      <c r="W84" s="222"/>
      <c r="X84" s="222"/>
      <c r="Y84" s="222"/>
      <c r="Z84" s="222"/>
      <c r="AA84" s="270"/>
      <c r="AB84" s="222">
        <v>200</v>
      </c>
      <c r="AC84" s="270" t="s">
        <v>833</v>
      </c>
      <c r="AD84" s="270"/>
      <c r="AE84" s="270"/>
      <c r="AF84" s="270">
        <v>1971</v>
      </c>
      <c r="AG84" s="270"/>
      <c r="AH84" s="270"/>
      <c r="AI84" s="270"/>
      <c r="AJ84" s="270"/>
      <c r="AK84" s="270"/>
      <c r="AL84" s="270"/>
      <c r="AM84" s="222">
        <v>1000</v>
      </c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</row>
    <row r="85" spans="1:59" s="145" customFormat="1" ht="25.5" customHeight="1">
      <c r="A85" s="143"/>
      <c r="B85" s="311"/>
      <c r="C85" s="270" t="s">
        <v>1007</v>
      </c>
      <c r="D85" s="270"/>
      <c r="E85" s="270" t="s">
        <v>1751</v>
      </c>
      <c r="F85" s="270" t="s">
        <v>1007</v>
      </c>
      <c r="G85" s="270"/>
      <c r="H85" s="336"/>
      <c r="I85" s="270" t="s">
        <v>1545</v>
      </c>
      <c r="J85" s="270"/>
      <c r="K85" s="270"/>
      <c r="L85" s="222">
        <v>4426</v>
      </c>
      <c r="M85" s="222">
        <v>757</v>
      </c>
      <c r="N85" s="222">
        <v>8690</v>
      </c>
      <c r="O85" s="270" t="s">
        <v>1547</v>
      </c>
      <c r="P85" s="222"/>
      <c r="Q85" s="222"/>
      <c r="R85" s="222"/>
      <c r="S85" s="222">
        <v>25</v>
      </c>
      <c r="T85" s="222"/>
      <c r="U85" s="222">
        <v>7</v>
      </c>
      <c r="V85" s="222">
        <v>385</v>
      </c>
      <c r="W85" s="222"/>
      <c r="X85" s="222"/>
      <c r="Y85" s="222"/>
      <c r="Z85" s="222"/>
      <c r="AA85" s="270"/>
      <c r="AB85" s="222"/>
      <c r="AC85" s="270"/>
      <c r="AD85" s="270"/>
      <c r="AE85" s="270"/>
      <c r="AF85" s="270">
        <v>2004</v>
      </c>
      <c r="AG85" s="270"/>
      <c r="AH85" s="270"/>
      <c r="AI85" s="270"/>
      <c r="AJ85" s="270"/>
      <c r="AK85" s="270"/>
      <c r="AL85" s="270"/>
      <c r="AM85" s="222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</row>
    <row r="86" spans="1:59" s="145" customFormat="1" ht="25.5" customHeight="1">
      <c r="A86" s="143"/>
      <c r="B86" s="311"/>
      <c r="C86" s="270" t="s">
        <v>1007</v>
      </c>
      <c r="D86" s="270"/>
      <c r="E86" s="270" t="s">
        <v>1752</v>
      </c>
      <c r="F86" s="270" t="s">
        <v>828</v>
      </c>
      <c r="G86" s="270"/>
      <c r="H86" s="336"/>
      <c r="I86" s="270" t="s">
        <v>842</v>
      </c>
      <c r="J86" s="270"/>
      <c r="K86" s="270"/>
      <c r="L86" s="222">
        <v>27945</v>
      </c>
      <c r="M86" s="222">
        <v>889</v>
      </c>
      <c r="N86" s="222">
        <v>889</v>
      </c>
      <c r="O86" s="270" t="s">
        <v>881</v>
      </c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>
        <v>5102</v>
      </c>
      <c r="AA86" s="270"/>
      <c r="AB86" s="222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22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</row>
    <row r="87" spans="1:59" s="145" customFormat="1" ht="25.5" customHeight="1">
      <c r="A87" s="143"/>
      <c r="B87" s="311"/>
      <c r="C87" s="270" t="s">
        <v>1007</v>
      </c>
      <c r="D87" s="294"/>
      <c r="E87" s="270" t="s">
        <v>1753</v>
      </c>
      <c r="F87" s="270" t="s">
        <v>828</v>
      </c>
      <c r="G87" s="336"/>
      <c r="H87" s="270"/>
      <c r="I87" s="270" t="s">
        <v>1754</v>
      </c>
      <c r="J87" s="271"/>
      <c r="K87" s="271"/>
      <c r="L87" s="279">
        <v>4799</v>
      </c>
      <c r="M87" s="279">
        <v>1873</v>
      </c>
      <c r="N87" s="279">
        <v>7603</v>
      </c>
      <c r="O87" s="270" t="s">
        <v>1547</v>
      </c>
      <c r="P87" s="271"/>
      <c r="Q87" s="271"/>
      <c r="R87" s="279"/>
      <c r="S87" s="279"/>
      <c r="T87" s="271"/>
      <c r="U87" s="279"/>
      <c r="V87" s="279"/>
      <c r="W87" s="279">
        <v>25</v>
      </c>
      <c r="X87" s="279">
        <v>16</v>
      </c>
      <c r="Y87" s="375">
        <v>16</v>
      </c>
      <c r="Z87" s="271">
        <v>2687</v>
      </c>
      <c r="AA87" s="271"/>
      <c r="AB87" s="279">
        <v>2687</v>
      </c>
      <c r="AC87" s="279" t="s">
        <v>1755</v>
      </c>
      <c r="AD87" s="279"/>
      <c r="AE87" s="270"/>
      <c r="AF87" s="270">
        <v>1995</v>
      </c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0"/>
      <c r="AZ87" s="271"/>
      <c r="BA87" s="271"/>
      <c r="BB87" s="271"/>
      <c r="BC87" s="271"/>
      <c r="BD87" s="271"/>
      <c r="BE87" s="271"/>
      <c r="BF87" s="279"/>
      <c r="BG87" s="270" t="s">
        <v>1548</v>
      </c>
    </row>
    <row r="88" spans="1:59" s="145" customFormat="1" ht="25.5" customHeight="1">
      <c r="A88" s="143"/>
      <c r="B88" s="311"/>
      <c r="C88" s="276" t="s">
        <v>1029</v>
      </c>
      <c r="D88" s="276"/>
      <c r="E88" s="276" t="s">
        <v>1756</v>
      </c>
      <c r="F88" s="276" t="s">
        <v>828</v>
      </c>
      <c r="G88" s="276" t="s">
        <v>1733</v>
      </c>
      <c r="H88" s="276" t="s">
        <v>841</v>
      </c>
      <c r="I88" s="276" t="s">
        <v>842</v>
      </c>
      <c r="J88" s="276"/>
      <c r="K88" s="270"/>
      <c r="L88" s="222">
        <v>9630</v>
      </c>
      <c r="M88" s="275">
        <v>351</v>
      </c>
      <c r="N88" s="275">
        <v>351</v>
      </c>
      <c r="O88" s="270" t="s">
        <v>881</v>
      </c>
      <c r="P88" s="275"/>
      <c r="Q88" s="275"/>
      <c r="R88" s="275"/>
      <c r="S88" s="275"/>
      <c r="T88" s="222"/>
      <c r="U88" s="275"/>
      <c r="V88" s="275"/>
      <c r="W88" s="275"/>
      <c r="X88" s="275"/>
      <c r="Y88" s="275"/>
      <c r="Z88" s="275"/>
      <c r="AA88" s="270"/>
      <c r="AB88" s="222"/>
      <c r="AC88" s="270"/>
      <c r="AD88" s="270"/>
      <c r="AE88" s="270"/>
      <c r="AF88" s="270">
        <v>1991</v>
      </c>
      <c r="AG88" s="270">
        <v>550</v>
      </c>
      <c r="AH88" s="270"/>
      <c r="AI88" s="270"/>
      <c r="AJ88" s="270"/>
      <c r="AK88" s="270"/>
      <c r="AL88" s="270"/>
      <c r="AM88" s="222">
        <v>550</v>
      </c>
      <c r="AN88" s="270"/>
      <c r="AO88" s="270"/>
      <c r="AP88" s="270"/>
      <c r="AQ88" s="270"/>
      <c r="AR88" s="270"/>
      <c r="AS88" s="270"/>
      <c r="AT88" s="276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 t="s">
        <v>1757</v>
      </c>
    </row>
    <row r="89" spans="1:59" s="145" customFormat="1" ht="25.5" customHeight="1">
      <c r="A89" s="143"/>
      <c r="B89" s="311"/>
      <c r="C89" s="276" t="s">
        <v>1029</v>
      </c>
      <c r="D89" s="276"/>
      <c r="E89" s="270" t="s">
        <v>1758</v>
      </c>
      <c r="F89" s="270" t="s">
        <v>1029</v>
      </c>
      <c r="G89" s="270"/>
      <c r="H89" s="377"/>
      <c r="I89" s="270" t="s">
        <v>1759</v>
      </c>
      <c r="J89" s="271"/>
      <c r="K89" s="271"/>
      <c r="L89" s="222">
        <v>1110.8</v>
      </c>
      <c r="M89" s="222">
        <v>552.09</v>
      </c>
      <c r="N89" s="222">
        <v>3740.39</v>
      </c>
      <c r="O89" s="270" t="s">
        <v>1547</v>
      </c>
      <c r="P89" s="275"/>
      <c r="Q89" s="275"/>
      <c r="R89" s="275"/>
      <c r="S89" s="275"/>
      <c r="T89" s="222"/>
      <c r="U89" s="275"/>
      <c r="V89" s="275"/>
      <c r="W89" s="275">
        <v>25</v>
      </c>
      <c r="X89" s="275">
        <v>8</v>
      </c>
      <c r="Y89" s="275">
        <v>4</v>
      </c>
      <c r="Z89" s="275">
        <v>200</v>
      </c>
      <c r="AA89" s="270"/>
      <c r="AB89" s="222"/>
      <c r="AC89" s="270"/>
      <c r="AD89" s="270"/>
      <c r="AE89" s="270"/>
      <c r="AF89" s="270">
        <v>1995</v>
      </c>
      <c r="AG89" s="270"/>
      <c r="AH89" s="270"/>
      <c r="AI89" s="270"/>
      <c r="AJ89" s="270"/>
      <c r="AK89" s="270"/>
      <c r="AL89" s="270"/>
      <c r="AM89" s="222"/>
      <c r="AN89" s="270"/>
      <c r="AO89" s="270"/>
      <c r="AP89" s="270"/>
      <c r="AQ89" s="270"/>
      <c r="AR89" s="270"/>
      <c r="AS89" s="270"/>
      <c r="AT89" s="276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 t="s">
        <v>1548</v>
      </c>
    </row>
    <row r="90" spans="1:59" s="145" customFormat="1" ht="25.5" customHeight="1">
      <c r="A90" s="143"/>
      <c r="B90" s="311"/>
      <c r="C90" s="276" t="s">
        <v>1029</v>
      </c>
      <c r="D90" s="276"/>
      <c r="E90" s="270" t="s">
        <v>1760</v>
      </c>
      <c r="F90" s="270" t="s">
        <v>828</v>
      </c>
      <c r="G90" s="270" t="s">
        <v>1113</v>
      </c>
      <c r="H90" s="377" t="s">
        <v>1761</v>
      </c>
      <c r="I90" s="270" t="s">
        <v>1762</v>
      </c>
      <c r="J90" s="271" t="s">
        <v>1763</v>
      </c>
      <c r="K90" s="271" t="s">
        <v>1764</v>
      </c>
      <c r="L90" s="222">
        <v>14456</v>
      </c>
      <c r="M90" s="222">
        <v>1239</v>
      </c>
      <c r="N90" s="222">
        <v>1882</v>
      </c>
      <c r="O90" s="270" t="s">
        <v>1547</v>
      </c>
      <c r="P90" s="275"/>
      <c r="Q90" s="275"/>
      <c r="R90" s="275"/>
      <c r="S90" s="275">
        <v>25</v>
      </c>
      <c r="T90" s="222">
        <v>11</v>
      </c>
      <c r="U90" s="275">
        <v>5</v>
      </c>
      <c r="V90" s="275">
        <v>275</v>
      </c>
      <c r="W90" s="275" t="s">
        <v>1573</v>
      </c>
      <c r="X90" s="275" t="s">
        <v>1573</v>
      </c>
      <c r="Y90" s="275" t="s">
        <v>1573</v>
      </c>
      <c r="Z90" s="275" t="s">
        <v>1573</v>
      </c>
      <c r="AA90" s="270"/>
      <c r="AB90" s="222"/>
      <c r="AC90" s="270"/>
      <c r="AD90" s="270"/>
      <c r="AE90" s="270"/>
      <c r="AF90" s="270">
        <v>1997</v>
      </c>
      <c r="AG90" s="270"/>
      <c r="AH90" s="270"/>
      <c r="AI90" s="270"/>
      <c r="AJ90" s="270"/>
      <c r="AK90" s="270"/>
      <c r="AL90" s="270"/>
      <c r="AM90" s="222">
        <v>2365</v>
      </c>
      <c r="AN90" s="270"/>
      <c r="AO90" s="270"/>
      <c r="AP90" s="270"/>
      <c r="AQ90" s="270"/>
      <c r="AR90" s="270"/>
      <c r="AS90" s="270"/>
      <c r="AT90" s="276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 t="s">
        <v>1765</v>
      </c>
    </row>
    <row r="91" spans="1:59" s="145" customFormat="1" ht="25.5" customHeight="1">
      <c r="A91" s="143"/>
      <c r="B91" s="311"/>
      <c r="C91" s="276" t="s">
        <v>1029</v>
      </c>
      <c r="D91" s="276"/>
      <c r="E91" s="270" t="s">
        <v>1766</v>
      </c>
      <c r="F91" s="270" t="s">
        <v>1029</v>
      </c>
      <c r="G91" s="270" t="s">
        <v>1113</v>
      </c>
      <c r="H91" s="377" t="s">
        <v>1761</v>
      </c>
      <c r="I91" s="270" t="s">
        <v>1737</v>
      </c>
      <c r="J91" s="271" t="s">
        <v>1763</v>
      </c>
      <c r="K91" s="271" t="s">
        <v>1764</v>
      </c>
      <c r="L91" s="222">
        <v>6490</v>
      </c>
      <c r="M91" s="222">
        <v>1745</v>
      </c>
      <c r="N91" s="222">
        <v>7954</v>
      </c>
      <c r="O91" s="270" t="s">
        <v>1547</v>
      </c>
      <c r="P91" s="275"/>
      <c r="Q91" s="275"/>
      <c r="R91" s="275"/>
      <c r="S91" s="275">
        <v>25</v>
      </c>
      <c r="T91" s="222">
        <v>15</v>
      </c>
      <c r="U91" s="275">
        <v>6</v>
      </c>
      <c r="V91" s="275">
        <v>375</v>
      </c>
      <c r="W91" s="275"/>
      <c r="X91" s="275"/>
      <c r="Y91" s="275"/>
      <c r="Z91" s="275"/>
      <c r="AA91" s="270"/>
      <c r="AB91" s="222"/>
      <c r="AC91" s="270"/>
      <c r="AD91" s="270"/>
      <c r="AE91" s="270"/>
      <c r="AF91" s="270">
        <v>2003</v>
      </c>
      <c r="AG91" s="270"/>
      <c r="AH91" s="270"/>
      <c r="AI91" s="270"/>
      <c r="AJ91" s="270"/>
      <c r="AK91" s="270"/>
      <c r="AL91" s="270"/>
      <c r="AM91" s="222">
        <v>14823</v>
      </c>
      <c r="AN91" s="270"/>
      <c r="AO91" s="270"/>
      <c r="AP91" s="270"/>
      <c r="AQ91" s="270"/>
      <c r="AR91" s="270"/>
      <c r="AS91" s="270"/>
      <c r="AT91" s="276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</row>
  </sheetData>
  <mergeCells count="39">
    <mergeCell ref="Z1:BG1"/>
    <mergeCell ref="G2:G4"/>
    <mergeCell ref="I2:I4"/>
    <mergeCell ref="AE2:AE4"/>
    <mergeCell ref="AF2:AF4"/>
    <mergeCell ref="N2:N4"/>
    <mergeCell ref="P2:Z2"/>
    <mergeCell ref="AA2:AD2"/>
    <mergeCell ref="O2:O4"/>
    <mergeCell ref="AP2:AS2"/>
    <mergeCell ref="AT2:BF2"/>
    <mergeCell ref="BG2:BG4"/>
    <mergeCell ref="P3:R3"/>
    <mergeCell ref="S3:V3"/>
    <mergeCell ref="W3:Z3"/>
    <mergeCell ref="AA3:AA4"/>
    <mergeCell ref="A2:A4"/>
    <mergeCell ref="B2:B4"/>
    <mergeCell ref="C2:C4"/>
    <mergeCell ref="D2:D4"/>
    <mergeCell ref="B1:E1"/>
    <mergeCell ref="E2:E4"/>
    <mergeCell ref="F2:F4"/>
    <mergeCell ref="J2:J4"/>
    <mergeCell ref="K2:K4"/>
    <mergeCell ref="L2:L4"/>
    <mergeCell ref="M2:M4"/>
    <mergeCell ref="AB3:AB4"/>
    <mergeCell ref="AC3:AC4"/>
    <mergeCell ref="AD3:AD4"/>
    <mergeCell ref="AN2:AO2"/>
    <mergeCell ref="AG2:AM4"/>
    <mergeCell ref="AT3:AX3"/>
    <mergeCell ref="AY3:BC3"/>
    <mergeCell ref="BD3:BF3"/>
    <mergeCell ref="AN3:AN4"/>
    <mergeCell ref="AO3:AO4"/>
    <mergeCell ref="AP3:AQ3"/>
    <mergeCell ref="AS3:AS4"/>
  </mergeCells>
  <phoneticPr fontId="2" type="noConversion"/>
  <hyperlinks>
    <hyperlink ref="H10" r:id="rId1" display="www.stadium.seoul.kr"/>
    <hyperlink ref="H6" r:id="rId2" display="www.stadium.seoul.kr"/>
    <hyperlink ref="H7" r:id="rId3" display="http://www.seoulworldcupst.or.kr"/>
    <hyperlink ref="H8" r:id="rId4" display="www.eunpyeongspo.seoul.kr"/>
    <hyperlink ref="H14" r:id="rId5" display="www.ijongno.co.kr"/>
    <hyperlink ref="H13" r:id="rId6" display="www.ijongno.co.kr"/>
    <hyperlink ref="H12" r:id="rId7" display="http://www.seoulworldcupst.or.kr"/>
    <hyperlink ref="H18" r:id="rId8" display="www.ijongno.co.kr"/>
    <hyperlink ref="H32" r:id="rId9" display="www.nanna.seoul.kr"/>
    <hyperlink ref="H33" r:id="rId10" display="www.gangbukcmc.seoul.kr"/>
    <hyperlink ref="H36" r:id="rId11" display="www.stadium.busan.kr"/>
    <hyperlink ref="H34" r:id="rId12"/>
    <hyperlink ref="H35" r:id="rId13" display="www.stadium.busan.kr"/>
    <hyperlink ref="H42" r:id="rId14" display="www.seochoymca.com"/>
    <hyperlink ref="H45" r:id="rId15" display="www.gssi.or.kr"/>
    <hyperlink ref="H15" r:id="rId16" display="www.ijongno.co.kr"/>
    <hyperlink ref="H29" r:id="rId17" display="www.eunpyeongspo.seoul.kr"/>
    <hyperlink ref="H20" r:id="rId18" display="http://www.gsc.go.kr/"/>
    <hyperlink ref="H28" r:id="rId19" display="www.eunpyeongspo.seoul.kr"/>
    <hyperlink ref="H68" r:id="rId20" display="www.stadium.busan.kr"/>
    <hyperlink ref="H67" r:id="rId21" display="www.daegu.go.kr"/>
    <hyperlink ref="H70" r:id="rId22"/>
    <hyperlink ref="H79" r:id="rId23"/>
    <hyperlink ref="H83" r:id="rId24" display="www.stadium.seoul.kr"/>
    <hyperlink ref="H84" r:id="rId25" display="www.stadium.seoul.kr"/>
    <hyperlink ref="H73" r:id="rId26" display="www.stadium.busan.kr"/>
    <hyperlink ref="H54" r:id="rId27"/>
    <hyperlink ref="H55" r:id="rId28" display="www.gangbukcmc.seoul.kr"/>
    <hyperlink ref="H39" r:id="rId29" display="www.seochoymca.com"/>
    <hyperlink ref="H57" r:id="rId30" display="www.stadium.busan.kr"/>
    <hyperlink ref="H76" r:id="rId31" display="www.daegu.go.kr"/>
    <hyperlink ref="H75" r:id="rId32"/>
  </hyperlinks>
  <pageMargins left="0.75" right="0.74" top="1" bottom="1" header="0.5" footer="0.5"/>
  <pageSetup paperSize="9" scale="77" orientation="landscape" r:id="rId33"/>
  <headerFooter alignWithMargins="0"/>
  <rowBreaks count="1" manualBreakCount="1">
    <brk id="39" min="1" max="5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W19"/>
  <sheetViews>
    <sheetView zoomScaleSheetLayoutView="70" workbookViewId="0">
      <pane ySplit="4" topLeftCell="A13" activePane="bottomLeft" state="frozen"/>
      <selection pane="bottomLeft" activeCell="G35" sqref="G35"/>
    </sheetView>
  </sheetViews>
  <sheetFormatPr defaultRowHeight="13.5"/>
  <cols>
    <col min="1" max="1" width="4.21875" style="176" bestFit="1" customWidth="1"/>
    <col min="2" max="2" width="6.6640625" style="176" bestFit="1" customWidth="1"/>
    <col min="3" max="3" width="17.109375" style="185" bestFit="1" customWidth="1"/>
    <col min="4" max="4" width="7.44140625" style="176" bestFit="1" customWidth="1"/>
    <col min="5" max="5" width="13.5546875" style="174" bestFit="1" customWidth="1"/>
    <col min="6" max="6" width="8.6640625" style="175" customWidth="1"/>
    <col min="7" max="7" width="6.6640625" style="175" bestFit="1" customWidth="1"/>
    <col min="8" max="8" width="7.21875" style="175" customWidth="1"/>
    <col min="9" max="9" width="4.88671875" style="175" customWidth="1"/>
    <col min="10" max="10" width="8.6640625" style="176" bestFit="1" customWidth="1"/>
    <col min="11" max="11" width="6.6640625" style="177" bestFit="1" customWidth="1"/>
    <col min="12" max="13" width="5.33203125" style="178" bestFit="1" customWidth="1"/>
    <col min="14" max="14" width="7.21875" style="179" bestFit="1" customWidth="1"/>
    <col min="15" max="15" width="4.33203125" style="178" bestFit="1" customWidth="1"/>
    <col min="16" max="16" width="5" style="178" bestFit="1" customWidth="1"/>
    <col min="17" max="17" width="6.21875" style="178" customWidth="1"/>
    <col min="18" max="18" width="5.44140625" style="178" bestFit="1" customWidth="1"/>
    <col min="19" max="19" width="6" style="178" bestFit="1" customWidth="1"/>
    <col min="20" max="20" width="6.5546875" style="180" customWidth="1"/>
    <col min="21" max="21" width="5" style="181" bestFit="1" customWidth="1"/>
    <col min="22" max="22" width="6" style="179" customWidth="1"/>
    <col min="23" max="23" width="7.77734375" style="179" customWidth="1"/>
    <col min="24" max="16384" width="8.88671875" style="175"/>
  </cols>
  <sheetData>
    <row r="1" spans="1:23" ht="24" customHeight="1">
      <c r="A1" s="553" t="s">
        <v>137</v>
      </c>
      <c r="B1" s="553"/>
      <c r="C1" s="553"/>
      <c r="D1" s="553"/>
    </row>
    <row r="2" spans="1:23" ht="22.5" customHeight="1">
      <c r="A2" s="451" t="s">
        <v>392</v>
      </c>
      <c r="B2" s="451" t="s">
        <v>485</v>
      </c>
      <c r="C2" s="451" t="s">
        <v>394</v>
      </c>
      <c r="D2" s="451" t="s">
        <v>488</v>
      </c>
      <c r="E2" s="451" t="s">
        <v>327</v>
      </c>
      <c r="F2" s="451" t="s">
        <v>328</v>
      </c>
      <c r="G2" s="451" t="s">
        <v>329</v>
      </c>
      <c r="H2" s="451" t="s">
        <v>330</v>
      </c>
      <c r="I2" s="451" t="s">
        <v>514</v>
      </c>
      <c r="J2" s="451" t="s">
        <v>496</v>
      </c>
      <c r="K2" s="451"/>
      <c r="L2" s="451"/>
      <c r="M2" s="451"/>
      <c r="N2" s="451"/>
      <c r="O2" s="451"/>
      <c r="P2" s="451"/>
      <c r="Q2" s="451"/>
      <c r="R2" s="451" t="s">
        <v>331</v>
      </c>
      <c r="S2" s="451"/>
      <c r="T2" s="451"/>
      <c r="U2" s="518" t="s">
        <v>332</v>
      </c>
      <c r="V2" s="521" t="s">
        <v>333</v>
      </c>
      <c r="W2" s="451" t="s">
        <v>337</v>
      </c>
    </row>
    <row r="3" spans="1:23" ht="22.5" customHeight="1">
      <c r="A3" s="451"/>
      <c r="B3" s="451"/>
      <c r="C3" s="451"/>
      <c r="D3" s="451"/>
      <c r="E3" s="451"/>
      <c r="F3" s="451"/>
      <c r="G3" s="451"/>
      <c r="H3" s="451"/>
      <c r="I3" s="451"/>
      <c r="J3" s="451" t="s">
        <v>338</v>
      </c>
      <c r="K3" s="467"/>
      <c r="L3" s="467"/>
      <c r="M3" s="467"/>
      <c r="N3" s="451" t="s">
        <v>565</v>
      </c>
      <c r="O3" s="451"/>
      <c r="P3" s="451"/>
      <c r="Q3" s="451" t="s">
        <v>212</v>
      </c>
      <c r="R3" s="451" t="s">
        <v>138</v>
      </c>
      <c r="S3" s="451" t="s">
        <v>340</v>
      </c>
      <c r="T3" s="451" t="s">
        <v>341</v>
      </c>
      <c r="U3" s="519"/>
      <c r="V3" s="555"/>
      <c r="W3" s="451"/>
    </row>
    <row r="4" spans="1:23" ht="22.5" customHeight="1">
      <c r="A4" s="451"/>
      <c r="B4" s="451"/>
      <c r="C4" s="451"/>
      <c r="D4" s="451"/>
      <c r="E4" s="451"/>
      <c r="F4" s="451"/>
      <c r="G4" s="451"/>
      <c r="H4" s="451"/>
      <c r="I4" s="451"/>
      <c r="J4" s="102" t="s">
        <v>237</v>
      </c>
      <c r="K4" s="102" t="s">
        <v>238</v>
      </c>
      <c r="L4" s="102" t="s">
        <v>353</v>
      </c>
      <c r="M4" s="102" t="s">
        <v>352</v>
      </c>
      <c r="N4" s="102" t="s">
        <v>237</v>
      </c>
      <c r="O4" s="102" t="s">
        <v>226</v>
      </c>
      <c r="P4" s="102" t="s">
        <v>227</v>
      </c>
      <c r="Q4" s="451"/>
      <c r="R4" s="451"/>
      <c r="S4" s="451"/>
      <c r="T4" s="451"/>
      <c r="U4" s="520"/>
      <c r="V4" s="522"/>
      <c r="W4" s="451"/>
    </row>
    <row r="5" spans="1:23" ht="27.95" customHeight="1">
      <c r="A5" s="243" t="s">
        <v>816</v>
      </c>
      <c r="B5" s="116" t="s">
        <v>1767</v>
      </c>
      <c r="C5" s="252">
        <f>COUNTA(C6:C19)</f>
        <v>14</v>
      </c>
      <c r="D5" s="116"/>
      <c r="E5" s="116"/>
      <c r="F5" s="203">
        <f>SUM(F6:F19)</f>
        <v>65290</v>
      </c>
      <c r="G5" s="203">
        <f t="shared" ref="G5:H5" si="0">SUM(G6:G19)</f>
        <v>9485</v>
      </c>
      <c r="H5" s="203">
        <f t="shared" si="0"/>
        <v>9485</v>
      </c>
      <c r="I5" s="8"/>
      <c r="J5" s="116"/>
      <c r="K5" s="203"/>
      <c r="L5" s="203"/>
      <c r="M5" s="203"/>
      <c r="N5" s="8"/>
      <c r="O5" s="203"/>
      <c r="P5" s="203"/>
      <c r="Q5" s="203"/>
      <c r="R5" s="219"/>
      <c r="S5" s="203"/>
      <c r="T5" s="116"/>
      <c r="U5" s="116"/>
      <c r="V5" s="219"/>
      <c r="W5" s="5"/>
    </row>
    <row r="6" spans="1:23" ht="27.95" customHeight="1">
      <c r="A6" s="248"/>
      <c r="B6" s="116" t="s">
        <v>838</v>
      </c>
      <c r="C6" s="116" t="s">
        <v>1768</v>
      </c>
      <c r="D6" s="116" t="s">
        <v>828</v>
      </c>
      <c r="E6" s="116" t="s">
        <v>842</v>
      </c>
      <c r="F6" s="219">
        <v>2200</v>
      </c>
      <c r="G6" s="203"/>
      <c r="H6" s="203"/>
      <c r="I6" s="8" t="s">
        <v>881</v>
      </c>
      <c r="J6" s="116" t="s">
        <v>1769</v>
      </c>
      <c r="K6" s="233">
        <v>470</v>
      </c>
      <c r="L6" s="233"/>
      <c r="M6" s="230"/>
      <c r="N6" s="234"/>
      <c r="O6" s="203"/>
      <c r="P6" s="203"/>
      <c r="Q6" s="203"/>
      <c r="R6" s="219"/>
      <c r="S6" s="203"/>
      <c r="T6" s="116"/>
      <c r="U6" s="116">
        <v>1991</v>
      </c>
      <c r="V6" s="219"/>
      <c r="W6" s="5"/>
    </row>
    <row r="7" spans="1:23" ht="27.95" customHeight="1">
      <c r="A7" s="248"/>
      <c r="B7" s="116" t="s">
        <v>838</v>
      </c>
      <c r="C7" s="116" t="s">
        <v>1768</v>
      </c>
      <c r="D7" s="116" t="s">
        <v>828</v>
      </c>
      <c r="E7" s="116" t="s">
        <v>842</v>
      </c>
      <c r="F7" s="219">
        <v>7690</v>
      </c>
      <c r="G7" s="203"/>
      <c r="H7" s="203"/>
      <c r="I7" s="8" t="s">
        <v>881</v>
      </c>
      <c r="J7" s="116" t="s">
        <v>1770</v>
      </c>
      <c r="K7" s="233">
        <v>600</v>
      </c>
      <c r="L7" s="233"/>
      <c r="M7" s="230"/>
      <c r="N7" s="8"/>
      <c r="O7" s="203"/>
      <c r="P7" s="203"/>
      <c r="Q7" s="203">
        <v>4000</v>
      </c>
      <c r="R7" s="219"/>
      <c r="S7" s="203"/>
      <c r="T7" s="116"/>
      <c r="U7" s="116">
        <v>1998</v>
      </c>
      <c r="V7" s="219"/>
      <c r="W7" s="5"/>
    </row>
    <row r="8" spans="1:23" ht="27.95" customHeight="1">
      <c r="A8" s="248"/>
      <c r="B8" s="229" t="s">
        <v>847</v>
      </c>
      <c r="C8" s="229" t="s">
        <v>1771</v>
      </c>
      <c r="D8" s="229" t="s">
        <v>828</v>
      </c>
      <c r="E8" s="229" t="s">
        <v>311</v>
      </c>
      <c r="F8" s="219">
        <v>1773</v>
      </c>
      <c r="G8" s="219"/>
      <c r="H8" s="219"/>
      <c r="I8" s="5" t="s">
        <v>881</v>
      </c>
      <c r="J8" s="182" t="s">
        <v>832</v>
      </c>
      <c r="K8" s="203">
        <v>80</v>
      </c>
      <c r="L8" s="219">
        <v>3</v>
      </c>
      <c r="M8" s="219">
        <v>1</v>
      </c>
      <c r="N8" s="8" t="s">
        <v>832</v>
      </c>
      <c r="O8" s="203">
        <v>26.3</v>
      </c>
      <c r="P8" s="203">
        <v>67.400000000000006</v>
      </c>
      <c r="Q8" s="203">
        <v>1773</v>
      </c>
      <c r="R8" s="219"/>
      <c r="S8" s="219"/>
      <c r="T8" s="229"/>
      <c r="U8" s="229">
        <v>2005</v>
      </c>
      <c r="V8" s="219"/>
      <c r="W8" s="5"/>
    </row>
    <row r="9" spans="1:23" ht="27.95" customHeight="1">
      <c r="A9" s="248"/>
      <c r="B9" s="229" t="s">
        <v>847</v>
      </c>
      <c r="C9" s="229" t="s">
        <v>1772</v>
      </c>
      <c r="D9" s="229" t="s">
        <v>847</v>
      </c>
      <c r="E9" s="229" t="s">
        <v>847</v>
      </c>
      <c r="F9" s="219">
        <v>2500</v>
      </c>
      <c r="G9" s="219"/>
      <c r="H9" s="219"/>
      <c r="I9" s="5" t="s">
        <v>881</v>
      </c>
      <c r="J9" s="229" t="s">
        <v>1773</v>
      </c>
      <c r="K9" s="203">
        <v>300</v>
      </c>
      <c r="L9" s="219">
        <v>5</v>
      </c>
      <c r="M9" s="219">
        <v>1</v>
      </c>
      <c r="N9" s="5" t="s">
        <v>1573</v>
      </c>
      <c r="O9" s="219" t="s">
        <v>1573</v>
      </c>
      <c r="P9" s="219" t="s">
        <v>1573</v>
      </c>
      <c r="Q9" s="219" t="s">
        <v>1573</v>
      </c>
      <c r="R9" s="219"/>
      <c r="S9" s="219"/>
      <c r="T9" s="229"/>
      <c r="U9" s="229">
        <v>2005</v>
      </c>
      <c r="V9" s="219">
        <v>180</v>
      </c>
      <c r="W9" s="5" t="s">
        <v>1774</v>
      </c>
    </row>
    <row r="10" spans="1:23" ht="27.95" customHeight="1">
      <c r="A10" s="248"/>
      <c r="B10" s="229" t="s">
        <v>857</v>
      </c>
      <c r="C10" s="229" t="s">
        <v>1775</v>
      </c>
      <c r="D10" s="229" t="s">
        <v>1776</v>
      </c>
      <c r="E10" s="229" t="s">
        <v>1776</v>
      </c>
      <c r="F10" s="219">
        <v>2415</v>
      </c>
      <c r="G10" s="219"/>
      <c r="H10" s="219"/>
      <c r="I10" s="5" t="s">
        <v>1777</v>
      </c>
      <c r="J10" s="229" t="s">
        <v>1778</v>
      </c>
      <c r="K10" s="203">
        <v>410</v>
      </c>
      <c r="L10" s="219">
        <v>6</v>
      </c>
      <c r="M10" s="219">
        <v>2</v>
      </c>
      <c r="N10" s="5" t="s">
        <v>1778</v>
      </c>
      <c r="O10" s="219">
        <v>23</v>
      </c>
      <c r="P10" s="219">
        <v>105</v>
      </c>
      <c r="Q10" s="219">
        <v>2415</v>
      </c>
      <c r="R10" s="219"/>
      <c r="S10" s="219"/>
      <c r="T10" s="229"/>
      <c r="U10" s="229">
        <v>2003</v>
      </c>
      <c r="V10" s="219"/>
      <c r="W10" s="123" t="s">
        <v>1779</v>
      </c>
    </row>
    <row r="11" spans="1:23" ht="27.95" customHeight="1">
      <c r="A11" s="248"/>
      <c r="B11" s="182" t="s">
        <v>1780</v>
      </c>
      <c r="C11" s="116" t="s">
        <v>1781</v>
      </c>
      <c r="D11" s="182" t="s">
        <v>1780</v>
      </c>
      <c r="E11" s="182" t="s">
        <v>1780</v>
      </c>
      <c r="F11" s="183">
        <v>8000</v>
      </c>
      <c r="G11" s="183"/>
      <c r="H11" s="183"/>
      <c r="I11" s="184" t="s">
        <v>1777</v>
      </c>
      <c r="J11" s="182" t="s">
        <v>1782</v>
      </c>
      <c r="K11" s="253">
        <v>400</v>
      </c>
      <c r="L11" s="253">
        <v>6</v>
      </c>
      <c r="M11" s="253">
        <v>2</v>
      </c>
      <c r="N11" s="184"/>
      <c r="O11" s="183"/>
      <c r="P11" s="183"/>
      <c r="Q11" s="183"/>
      <c r="R11" s="183"/>
      <c r="S11" s="183"/>
      <c r="T11" s="182"/>
      <c r="U11" s="182">
        <v>2004</v>
      </c>
      <c r="V11" s="183">
        <v>250</v>
      </c>
      <c r="W11" s="184"/>
    </row>
    <row r="12" spans="1:23" ht="27.95" customHeight="1">
      <c r="A12" s="248"/>
      <c r="B12" s="182" t="s">
        <v>1780</v>
      </c>
      <c r="C12" s="116" t="s">
        <v>1783</v>
      </c>
      <c r="D12" s="182" t="s">
        <v>1780</v>
      </c>
      <c r="E12" s="182" t="s">
        <v>1780</v>
      </c>
      <c r="F12" s="183">
        <v>10000</v>
      </c>
      <c r="G12" s="183"/>
      <c r="H12" s="183"/>
      <c r="I12" s="184" t="s">
        <v>1777</v>
      </c>
      <c r="J12" s="182" t="s">
        <v>1782</v>
      </c>
      <c r="K12" s="253">
        <v>500</v>
      </c>
      <c r="L12" s="253">
        <v>6</v>
      </c>
      <c r="M12" s="253">
        <v>2</v>
      </c>
      <c r="N12" s="184"/>
      <c r="O12" s="183"/>
      <c r="P12" s="183"/>
      <c r="Q12" s="183"/>
      <c r="R12" s="183"/>
      <c r="S12" s="183"/>
      <c r="T12" s="182"/>
      <c r="U12" s="182">
        <v>2004</v>
      </c>
      <c r="V12" s="183">
        <v>350</v>
      </c>
      <c r="W12" s="184"/>
    </row>
    <row r="13" spans="1:23" ht="27.95" customHeight="1">
      <c r="A13" s="248"/>
      <c r="B13" s="229" t="s">
        <v>1784</v>
      </c>
      <c r="C13" s="229" t="s">
        <v>1785</v>
      </c>
      <c r="D13" s="229" t="s">
        <v>1784</v>
      </c>
      <c r="E13" s="229" t="s">
        <v>1784</v>
      </c>
      <c r="F13" s="219">
        <v>5078</v>
      </c>
      <c r="G13" s="219"/>
      <c r="H13" s="219"/>
      <c r="I13" s="5" t="s">
        <v>1777</v>
      </c>
      <c r="J13" s="229" t="s">
        <v>1786</v>
      </c>
      <c r="K13" s="203">
        <v>184</v>
      </c>
      <c r="L13" s="219">
        <v>4</v>
      </c>
      <c r="M13" s="219">
        <v>1</v>
      </c>
      <c r="N13" s="5" t="s">
        <v>1787</v>
      </c>
      <c r="O13" s="219">
        <v>55</v>
      </c>
      <c r="P13" s="219">
        <v>91</v>
      </c>
      <c r="Q13" s="219">
        <v>5078</v>
      </c>
      <c r="R13" s="219"/>
      <c r="S13" s="219"/>
      <c r="T13" s="229"/>
      <c r="U13" s="229">
        <v>2004</v>
      </c>
      <c r="V13" s="219">
        <v>203</v>
      </c>
      <c r="W13" s="5"/>
    </row>
    <row r="14" spans="1:23" ht="27.95" customHeight="1">
      <c r="A14" s="248"/>
      <c r="B14" s="229" t="s">
        <v>1784</v>
      </c>
      <c r="C14" s="229" t="s">
        <v>1788</v>
      </c>
      <c r="D14" s="229" t="s">
        <v>1784</v>
      </c>
      <c r="E14" s="229" t="s">
        <v>1784</v>
      </c>
      <c r="F14" s="219">
        <v>7176</v>
      </c>
      <c r="G14" s="219"/>
      <c r="H14" s="219"/>
      <c r="I14" s="5" t="s">
        <v>1777</v>
      </c>
      <c r="J14" s="229" t="s">
        <v>1786</v>
      </c>
      <c r="K14" s="203">
        <v>184</v>
      </c>
      <c r="L14" s="219">
        <v>6</v>
      </c>
      <c r="M14" s="219">
        <v>1</v>
      </c>
      <c r="N14" s="5" t="s">
        <v>1787</v>
      </c>
      <c r="O14" s="219">
        <v>39</v>
      </c>
      <c r="P14" s="219">
        <v>184</v>
      </c>
      <c r="Q14" s="219">
        <v>7176</v>
      </c>
      <c r="R14" s="219"/>
      <c r="S14" s="219"/>
      <c r="T14" s="229"/>
      <c r="U14" s="229">
        <v>2005</v>
      </c>
      <c r="V14" s="219">
        <v>542</v>
      </c>
      <c r="W14" s="5"/>
    </row>
    <row r="15" spans="1:23" ht="27.95" customHeight="1">
      <c r="A15" s="248"/>
      <c r="B15" s="229" t="s">
        <v>1784</v>
      </c>
      <c r="C15" s="229" t="s">
        <v>1789</v>
      </c>
      <c r="D15" s="229" t="s">
        <v>1784</v>
      </c>
      <c r="E15" s="229" t="s">
        <v>1784</v>
      </c>
      <c r="F15" s="219">
        <v>702</v>
      </c>
      <c r="G15" s="219"/>
      <c r="H15" s="219"/>
      <c r="I15" s="5" t="s">
        <v>1777</v>
      </c>
      <c r="J15" s="229" t="s">
        <v>1786</v>
      </c>
      <c r="K15" s="203">
        <v>184</v>
      </c>
      <c r="L15" s="219"/>
      <c r="M15" s="219"/>
      <c r="N15" s="5" t="s">
        <v>1787</v>
      </c>
      <c r="O15" s="219">
        <v>26</v>
      </c>
      <c r="P15" s="219">
        <v>27</v>
      </c>
      <c r="Q15" s="219">
        <v>702</v>
      </c>
      <c r="R15" s="219"/>
      <c r="S15" s="219"/>
      <c r="T15" s="229"/>
      <c r="U15" s="229">
        <v>2004</v>
      </c>
      <c r="V15" s="219">
        <v>100</v>
      </c>
      <c r="W15" s="5"/>
    </row>
    <row r="16" spans="1:23" ht="27.95" customHeight="1">
      <c r="A16" s="248"/>
      <c r="B16" s="229" t="s">
        <v>1790</v>
      </c>
      <c r="C16" s="229" t="s">
        <v>1791</v>
      </c>
      <c r="D16" s="229" t="s">
        <v>1790</v>
      </c>
      <c r="E16" s="229" t="s">
        <v>1790</v>
      </c>
      <c r="F16" s="219">
        <v>9485</v>
      </c>
      <c r="G16" s="219">
        <v>9485</v>
      </c>
      <c r="H16" s="219">
        <v>9485</v>
      </c>
      <c r="I16" s="5" t="s">
        <v>1777</v>
      </c>
      <c r="J16" s="229" t="s">
        <v>1782</v>
      </c>
      <c r="K16" s="203">
        <v>419</v>
      </c>
      <c r="L16" s="219">
        <v>11</v>
      </c>
      <c r="M16" s="219">
        <v>3</v>
      </c>
      <c r="N16" s="5" t="s">
        <v>1792</v>
      </c>
      <c r="O16" s="219">
        <v>46</v>
      </c>
      <c r="P16" s="219">
        <v>106</v>
      </c>
      <c r="Q16" s="219">
        <v>9485</v>
      </c>
      <c r="R16" s="219"/>
      <c r="S16" s="219"/>
      <c r="T16" s="229"/>
      <c r="U16" s="229">
        <v>2006</v>
      </c>
      <c r="V16" s="219">
        <v>600</v>
      </c>
      <c r="W16" s="5"/>
    </row>
    <row r="17" spans="1:23" ht="27.95" customHeight="1">
      <c r="A17" s="248"/>
      <c r="B17" s="229" t="s">
        <v>1793</v>
      </c>
      <c r="C17" s="229" t="s">
        <v>1794</v>
      </c>
      <c r="D17" s="229" t="s">
        <v>1795</v>
      </c>
      <c r="E17" s="229" t="s">
        <v>312</v>
      </c>
      <c r="F17" s="219">
        <v>2595</v>
      </c>
      <c r="G17" s="219"/>
      <c r="H17" s="219"/>
      <c r="I17" s="5" t="s">
        <v>1777</v>
      </c>
      <c r="J17" s="182"/>
      <c r="K17" s="203"/>
      <c r="L17" s="219"/>
      <c r="M17" s="219"/>
      <c r="N17" s="8" t="s">
        <v>1796</v>
      </c>
      <c r="O17" s="203">
        <v>40</v>
      </c>
      <c r="P17" s="203">
        <v>65</v>
      </c>
      <c r="Q17" s="203">
        <v>2595</v>
      </c>
      <c r="R17" s="219"/>
      <c r="S17" s="219"/>
      <c r="T17" s="229"/>
      <c r="U17" s="229">
        <v>2007</v>
      </c>
      <c r="V17" s="219"/>
      <c r="W17" s="5"/>
    </row>
    <row r="18" spans="1:23" ht="27.95" customHeight="1">
      <c r="A18" s="248"/>
      <c r="B18" s="116" t="s">
        <v>1797</v>
      </c>
      <c r="C18" s="116" t="s">
        <v>1798</v>
      </c>
      <c r="D18" s="116" t="s">
        <v>1797</v>
      </c>
      <c r="E18" s="116" t="s">
        <v>1797</v>
      </c>
      <c r="F18" s="219">
        <v>2660</v>
      </c>
      <c r="G18" s="203"/>
      <c r="H18" s="203"/>
      <c r="I18" s="8" t="s">
        <v>1777</v>
      </c>
      <c r="J18" s="116" t="s">
        <v>1778</v>
      </c>
      <c r="K18" s="233">
        <v>380</v>
      </c>
      <c r="L18" s="233">
        <v>7</v>
      </c>
      <c r="M18" s="230"/>
      <c r="N18" s="8"/>
      <c r="O18" s="203"/>
      <c r="P18" s="203"/>
      <c r="Q18" s="203"/>
      <c r="R18" s="219"/>
      <c r="S18" s="203"/>
      <c r="T18" s="116"/>
      <c r="U18" s="116">
        <v>2005</v>
      </c>
      <c r="V18" s="219"/>
      <c r="W18" s="5"/>
    </row>
    <row r="19" spans="1:23" ht="27.95" customHeight="1">
      <c r="A19" s="248"/>
      <c r="B19" s="182" t="s">
        <v>1799</v>
      </c>
      <c r="C19" s="116" t="s">
        <v>1800</v>
      </c>
      <c r="D19" s="182" t="s">
        <v>1799</v>
      </c>
      <c r="E19" s="116" t="s">
        <v>1801</v>
      </c>
      <c r="F19" s="183">
        <v>3016</v>
      </c>
      <c r="G19" s="183"/>
      <c r="H19" s="183"/>
      <c r="I19" s="184" t="s">
        <v>1777</v>
      </c>
      <c r="J19" s="116" t="s">
        <v>1802</v>
      </c>
      <c r="K19" s="253">
        <v>198</v>
      </c>
      <c r="L19" s="253"/>
      <c r="M19" s="253"/>
      <c r="N19" s="184" t="s">
        <v>1803</v>
      </c>
      <c r="O19" s="183"/>
      <c r="P19" s="183"/>
      <c r="Q19" s="183"/>
      <c r="R19" s="183"/>
      <c r="S19" s="183"/>
      <c r="T19" s="182"/>
      <c r="U19" s="182">
        <v>2005</v>
      </c>
      <c r="V19" s="183"/>
      <c r="W19" s="184"/>
    </row>
  </sheetData>
  <mergeCells count="21">
    <mergeCell ref="F2:F4"/>
    <mergeCell ref="W2:W4"/>
    <mergeCell ref="J3:M3"/>
    <mergeCell ref="N3:P3"/>
    <mergeCell ref="Q3:Q4"/>
    <mergeCell ref="R3:R4"/>
    <mergeCell ref="V2:V4"/>
    <mergeCell ref="R2:T2"/>
    <mergeCell ref="U2:U4"/>
    <mergeCell ref="G2:G4"/>
    <mergeCell ref="S3:S4"/>
    <mergeCell ref="T3:T4"/>
    <mergeCell ref="H2:H4"/>
    <mergeCell ref="J2:Q2"/>
    <mergeCell ref="I2:I4"/>
    <mergeCell ref="A1:D1"/>
    <mergeCell ref="D2:D4"/>
    <mergeCell ref="E2:E4"/>
    <mergeCell ref="A2:A4"/>
    <mergeCell ref="B2:B4"/>
    <mergeCell ref="C2:C4"/>
  </mergeCells>
  <phoneticPr fontId="2" type="noConversion"/>
  <pageMargins left="0.75" right="0.74" top="1" bottom="1" header="0.5" footer="0.5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W12"/>
  <sheetViews>
    <sheetView view="pageBreakPreview" topLeftCell="B1" zoomScaleSheetLayoutView="80" workbookViewId="0">
      <pane ySplit="3" topLeftCell="A4" activePane="bottomLeft" state="frozen"/>
      <selection pane="bottomLeft" activeCell="M21" sqref="M21"/>
    </sheetView>
  </sheetViews>
  <sheetFormatPr defaultRowHeight="10.5"/>
  <cols>
    <col min="1" max="1" width="8" style="11" hidden="1" customWidth="1"/>
    <col min="2" max="2" width="3.77734375" style="187" customWidth="1"/>
    <col min="3" max="3" width="6.21875" style="15" customWidth="1"/>
    <col min="4" max="4" width="14.6640625" style="32" customWidth="1"/>
    <col min="5" max="5" width="6.6640625" style="11" bestFit="1" customWidth="1"/>
    <col min="6" max="6" width="26.5546875" style="11" hidden="1" customWidth="1"/>
    <col min="7" max="7" width="24" style="11" hidden="1" customWidth="1"/>
    <col min="8" max="8" width="14" style="11" customWidth="1"/>
    <col min="9" max="9" width="7.77734375" style="17" customWidth="1"/>
    <col min="10" max="10" width="6.44140625" style="17" customWidth="1"/>
    <col min="11" max="11" width="6" style="17" customWidth="1"/>
    <col min="12" max="12" width="4.33203125" style="17" bestFit="1" customWidth="1"/>
    <col min="13" max="14" width="5.109375" style="17" bestFit="1" customWidth="1"/>
    <col min="15" max="15" width="6" style="17" customWidth="1"/>
    <col min="16" max="16" width="5.5546875" style="12" bestFit="1" customWidth="1"/>
    <col min="17" max="17" width="6.77734375" style="12" bestFit="1" customWidth="1"/>
    <col min="18" max="18" width="6.6640625" style="11" bestFit="1" customWidth="1"/>
    <col min="19" max="19" width="6.5546875" style="11" hidden="1" customWidth="1"/>
    <col min="20" max="20" width="5.88671875" style="19" customWidth="1"/>
    <col min="21" max="22" width="9.77734375" style="11" hidden="1" customWidth="1"/>
    <col min="23" max="23" width="0" style="11" hidden="1" customWidth="1"/>
    <col min="24" max="24" width="7.33203125" style="11" hidden="1" customWidth="1"/>
    <col min="25" max="25" width="6.6640625" style="159" customWidth="1"/>
    <col min="26" max="26" width="14.44140625" style="11" hidden="1" customWidth="1"/>
    <col min="27" max="29" width="5.77734375" style="11" hidden="1" customWidth="1"/>
    <col min="30" max="30" width="9.109375" style="11" hidden="1" customWidth="1"/>
    <col min="31" max="31" width="6.44140625" style="11" hidden="1" customWidth="1"/>
    <col min="32" max="32" width="5.77734375" style="11" hidden="1" customWidth="1"/>
    <col min="33" max="33" width="24.44140625" style="11" hidden="1" customWidth="1"/>
    <col min="34" max="34" width="9.33203125" style="11" hidden="1" customWidth="1"/>
    <col min="35" max="35" width="4.44140625" style="11" hidden="1" customWidth="1"/>
    <col min="36" max="36" width="5.77734375" style="11" hidden="1" customWidth="1"/>
    <col min="37" max="37" width="12.6640625" style="11" hidden="1" customWidth="1"/>
    <col min="38" max="38" width="7.109375" style="11" hidden="1" customWidth="1"/>
    <col min="39" max="39" width="9.33203125" style="11" hidden="1" customWidth="1"/>
    <col min="40" max="40" width="4.44140625" style="11" hidden="1" customWidth="1"/>
    <col min="41" max="41" width="5.77734375" style="11" hidden="1" customWidth="1"/>
    <col min="42" max="42" width="8.6640625" style="11" hidden="1" customWidth="1"/>
    <col min="43" max="43" width="7.109375" style="11" hidden="1" customWidth="1"/>
    <col min="44" max="44" width="7.5546875" style="11" hidden="1" customWidth="1"/>
    <col min="45" max="45" width="4.44140625" style="11" hidden="1" customWidth="1"/>
    <col min="46" max="46" width="4.6640625" style="11" hidden="1" customWidth="1"/>
    <col min="47" max="48" width="7.109375" style="11" hidden="1" customWidth="1"/>
    <col min="49" max="49" width="12.33203125" style="11" customWidth="1"/>
    <col min="50" max="16384" width="8.88671875" style="11"/>
  </cols>
  <sheetData>
    <row r="1" spans="1:49" ht="24" customHeight="1">
      <c r="B1" s="553" t="s">
        <v>465</v>
      </c>
      <c r="C1" s="553"/>
      <c r="D1" s="553"/>
    </row>
    <row r="2" spans="1:49" ht="16.5" customHeight="1">
      <c r="A2" s="506" t="s">
        <v>391</v>
      </c>
      <c r="B2" s="451" t="s">
        <v>392</v>
      </c>
      <c r="C2" s="451" t="s">
        <v>485</v>
      </c>
      <c r="D2" s="451" t="s">
        <v>394</v>
      </c>
      <c r="E2" s="451" t="s">
        <v>488</v>
      </c>
      <c r="F2" s="451" t="s">
        <v>489</v>
      </c>
      <c r="G2" s="102"/>
      <c r="H2" s="451" t="s">
        <v>327</v>
      </c>
      <c r="I2" s="451" t="s">
        <v>328</v>
      </c>
      <c r="J2" s="451" t="s">
        <v>329</v>
      </c>
      <c r="K2" s="451" t="s">
        <v>330</v>
      </c>
      <c r="L2" s="451" t="s">
        <v>496</v>
      </c>
      <c r="M2" s="451"/>
      <c r="N2" s="451"/>
      <c r="O2" s="451"/>
      <c r="P2" s="451" t="s">
        <v>331</v>
      </c>
      <c r="Q2" s="451"/>
      <c r="R2" s="451"/>
      <c r="S2" s="451"/>
      <c r="T2" s="451" t="s">
        <v>332</v>
      </c>
      <c r="U2" s="455" t="s">
        <v>333</v>
      </c>
      <c r="V2" s="456"/>
      <c r="W2" s="456"/>
      <c r="X2" s="456"/>
      <c r="Y2" s="457"/>
      <c r="Z2" s="451" t="s">
        <v>334</v>
      </c>
      <c r="AA2" s="451"/>
      <c r="AB2" s="451" t="s">
        <v>335</v>
      </c>
      <c r="AC2" s="451"/>
      <c r="AD2" s="451"/>
      <c r="AE2" s="451"/>
      <c r="AF2" s="451"/>
      <c r="AG2" s="467"/>
      <c r="AH2" s="451" t="s">
        <v>336</v>
      </c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51" t="s">
        <v>337</v>
      </c>
    </row>
    <row r="3" spans="1:49" ht="16.5" customHeight="1">
      <c r="A3" s="506"/>
      <c r="B3" s="451"/>
      <c r="C3" s="451"/>
      <c r="D3" s="451"/>
      <c r="E3" s="451"/>
      <c r="F3" s="451"/>
      <c r="G3" s="102" t="s">
        <v>563</v>
      </c>
      <c r="H3" s="451"/>
      <c r="I3" s="451"/>
      <c r="J3" s="451"/>
      <c r="K3" s="451"/>
      <c r="L3" s="102" t="s">
        <v>462</v>
      </c>
      <c r="M3" s="102" t="s">
        <v>229</v>
      </c>
      <c r="N3" s="102" t="s">
        <v>461</v>
      </c>
      <c r="O3" s="102" t="s">
        <v>212</v>
      </c>
      <c r="P3" s="102" t="s">
        <v>339</v>
      </c>
      <c r="Q3" s="102" t="s">
        <v>567</v>
      </c>
      <c r="R3" s="102" t="s">
        <v>568</v>
      </c>
      <c r="S3" s="102" t="s">
        <v>342</v>
      </c>
      <c r="T3" s="451"/>
      <c r="U3" s="458"/>
      <c r="V3" s="459"/>
      <c r="W3" s="459"/>
      <c r="X3" s="459"/>
      <c r="Y3" s="460"/>
      <c r="Z3" s="102" t="s">
        <v>343</v>
      </c>
      <c r="AA3" s="102" t="s">
        <v>344</v>
      </c>
      <c r="AB3" s="451" t="s">
        <v>345</v>
      </c>
      <c r="AC3" s="451"/>
      <c r="AD3" s="451" t="s">
        <v>346</v>
      </c>
      <c r="AE3" s="467"/>
      <c r="AF3" s="467"/>
      <c r="AG3" s="105" t="s">
        <v>347</v>
      </c>
      <c r="AH3" s="451" t="s">
        <v>348</v>
      </c>
      <c r="AI3" s="467"/>
      <c r="AJ3" s="467"/>
      <c r="AK3" s="467"/>
      <c r="AL3" s="467"/>
      <c r="AM3" s="451" t="s">
        <v>349</v>
      </c>
      <c r="AN3" s="467"/>
      <c r="AO3" s="467"/>
      <c r="AP3" s="467"/>
      <c r="AQ3" s="467"/>
      <c r="AR3" s="451" t="s">
        <v>236</v>
      </c>
      <c r="AS3" s="467"/>
      <c r="AT3" s="467"/>
      <c r="AU3" s="467"/>
      <c r="AV3" s="467"/>
      <c r="AW3" s="451"/>
    </row>
    <row r="4" spans="1:49" s="115" customFormat="1" ht="24" customHeight="1">
      <c r="A4" s="186"/>
      <c r="B4" s="248" t="s">
        <v>816</v>
      </c>
      <c r="C4" s="249" t="s">
        <v>1767</v>
      </c>
      <c r="D4" s="255">
        <f>COUNTA(D5:D12)</f>
        <v>8</v>
      </c>
      <c r="E4" s="235"/>
      <c r="F4" s="235"/>
      <c r="G4" s="235"/>
      <c r="H4" s="235"/>
      <c r="I4" s="250">
        <f>SUM(I5:I12)</f>
        <v>42173.5</v>
      </c>
      <c r="J4" s="250">
        <f>SUM(J5:J12)</f>
        <v>708.9</v>
      </c>
      <c r="K4" s="250">
        <f>SUM(K5:K12)</f>
        <v>1104.5999999999999</v>
      </c>
      <c r="L4" s="250"/>
      <c r="M4" s="250"/>
      <c r="N4" s="250"/>
      <c r="O4" s="250"/>
      <c r="P4" s="250"/>
      <c r="Q4" s="250"/>
      <c r="R4" s="235"/>
      <c r="S4" s="235"/>
      <c r="T4" s="251"/>
      <c r="U4" s="235"/>
      <c r="V4" s="235"/>
      <c r="W4" s="235"/>
      <c r="X4" s="235"/>
      <c r="Y4" s="250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</row>
    <row r="5" spans="1:49" ht="22.5" customHeight="1">
      <c r="A5" s="186"/>
      <c r="B5" s="248"/>
      <c r="C5" s="229" t="s">
        <v>818</v>
      </c>
      <c r="D5" s="229" t="s">
        <v>1804</v>
      </c>
      <c r="E5" s="229" t="s">
        <v>828</v>
      </c>
      <c r="F5" s="229" t="s">
        <v>1805</v>
      </c>
      <c r="G5" s="127"/>
      <c r="H5" s="228" t="s">
        <v>1806</v>
      </c>
      <c r="I5" s="230">
        <v>16500</v>
      </c>
      <c r="J5" s="230">
        <v>293</v>
      </c>
      <c r="K5" s="230">
        <v>791</v>
      </c>
      <c r="L5" s="230">
        <v>145</v>
      </c>
      <c r="M5" s="230">
        <v>7</v>
      </c>
      <c r="N5" s="230">
        <v>3</v>
      </c>
      <c r="O5" s="230">
        <v>5800</v>
      </c>
      <c r="P5" s="219"/>
      <c r="Q5" s="219"/>
      <c r="R5" s="5"/>
      <c r="S5" s="5"/>
      <c r="T5" s="121">
        <v>1898</v>
      </c>
      <c r="U5" s="5"/>
      <c r="V5" s="5"/>
      <c r="W5" s="5"/>
      <c r="X5" s="5"/>
      <c r="Y5" s="230"/>
      <c r="Z5" s="229" t="s">
        <v>1807</v>
      </c>
      <c r="AA5" s="229"/>
      <c r="AB5" s="5">
        <v>10</v>
      </c>
      <c r="AC5" s="5"/>
      <c r="AD5" s="5"/>
      <c r="AE5" s="5"/>
      <c r="AF5" s="5"/>
      <c r="AG5" s="5" t="s">
        <v>1808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22.5" customHeight="1">
      <c r="A6" s="148">
        <v>2</v>
      </c>
      <c r="B6" s="248"/>
      <c r="C6" s="229" t="s">
        <v>825</v>
      </c>
      <c r="D6" s="229" t="s">
        <v>1809</v>
      </c>
      <c r="E6" s="229" t="s">
        <v>828</v>
      </c>
      <c r="F6" s="229" t="s">
        <v>1810</v>
      </c>
      <c r="G6" s="127"/>
      <c r="H6" s="229" t="s">
        <v>1811</v>
      </c>
      <c r="I6" s="219">
        <v>1016.5</v>
      </c>
      <c r="J6" s="219">
        <v>133.9</v>
      </c>
      <c r="K6" s="219"/>
      <c r="L6" s="219">
        <v>100</v>
      </c>
      <c r="M6" s="219">
        <v>30</v>
      </c>
      <c r="N6" s="219">
        <v>9</v>
      </c>
      <c r="O6" s="219">
        <v>300</v>
      </c>
      <c r="P6" s="219"/>
      <c r="Q6" s="219"/>
      <c r="R6" s="5"/>
      <c r="S6" s="5" t="s">
        <v>896</v>
      </c>
      <c r="T6" s="121">
        <v>1970</v>
      </c>
      <c r="U6" s="5"/>
      <c r="V6" s="5"/>
      <c r="W6" s="5"/>
      <c r="X6" s="5"/>
      <c r="Y6" s="219"/>
      <c r="Z6" s="229"/>
      <c r="AA6" s="229"/>
      <c r="AB6" s="5" t="s">
        <v>896</v>
      </c>
      <c r="AC6" s="5" t="s">
        <v>896</v>
      </c>
      <c r="AD6" s="5" t="s">
        <v>896</v>
      </c>
      <c r="AE6" s="5" t="s">
        <v>896</v>
      </c>
      <c r="AF6" s="5" t="s">
        <v>896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2.5" customHeight="1">
      <c r="A7" s="148">
        <v>3</v>
      </c>
      <c r="B7" s="248"/>
      <c r="C7" s="229" t="s">
        <v>847</v>
      </c>
      <c r="D7" s="229" t="s">
        <v>1812</v>
      </c>
      <c r="E7" s="229" t="s">
        <v>847</v>
      </c>
      <c r="F7" s="229" t="s">
        <v>1813</v>
      </c>
      <c r="G7" s="127"/>
      <c r="H7" s="229" t="s">
        <v>847</v>
      </c>
      <c r="I7" s="219">
        <v>3300</v>
      </c>
      <c r="J7" s="219"/>
      <c r="K7" s="219"/>
      <c r="L7" s="219">
        <v>145</v>
      </c>
      <c r="M7" s="219">
        <v>10</v>
      </c>
      <c r="N7" s="219">
        <v>3</v>
      </c>
      <c r="O7" s="219">
        <v>3300</v>
      </c>
      <c r="P7" s="219"/>
      <c r="Q7" s="219"/>
      <c r="R7" s="5"/>
      <c r="S7" s="5"/>
      <c r="T7" s="121">
        <v>1996</v>
      </c>
      <c r="U7" s="5">
        <v>3</v>
      </c>
      <c r="V7" s="5"/>
      <c r="W7" s="5"/>
      <c r="X7" s="5"/>
      <c r="Y7" s="219">
        <v>3</v>
      </c>
      <c r="Z7" s="229"/>
      <c r="AA7" s="229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ht="22.5" customHeight="1">
      <c r="A8" s="149">
        <v>4</v>
      </c>
      <c r="B8" s="248"/>
      <c r="C8" s="229" t="s">
        <v>887</v>
      </c>
      <c r="D8" s="229" t="s">
        <v>1814</v>
      </c>
      <c r="E8" s="229" t="s">
        <v>887</v>
      </c>
      <c r="F8" s="229" t="s">
        <v>1815</v>
      </c>
      <c r="G8" s="127"/>
      <c r="H8" s="229" t="s">
        <v>1816</v>
      </c>
      <c r="I8" s="230">
        <v>1116</v>
      </c>
      <c r="J8" s="230">
        <v>48.6</v>
      </c>
      <c r="K8" s="230">
        <v>48.6</v>
      </c>
      <c r="L8" s="230">
        <v>145</v>
      </c>
      <c r="M8" s="230">
        <v>2</v>
      </c>
      <c r="N8" s="230">
        <v>3</v>
      </c>
      <c r="O8" s="230">
        <v>870</v>
      </c>
      <c r="P8" s="219"/>
      <c r="Q8" s="219"/>
      <c r="R8" s="5"/>
      <c r="S8" s="5"/>
      <c r="T8" s="121">
        <v>1994</v>
      </c>
      <c r="U8" s="5"/>
      <c r="V8" s="5"/>
      <c r="W8" s="5"/>
      <c r="X8" s="5"/>
      <c r="Y8" s="230"/>
      <c r="Z8" s="229"/>
      <c r="AA8" s="229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22.5" customHeight="1">
      <c r="A9" s="146">
        <v>5</v>
      </c>
      <c r="B9" s="248"/>
      <c r="C9" s="116" t="s">
        <v>911</v>
      </c>
      <c r="D9" s="116" t="s">
        <v>1817</v>
      </c>
      <c r="E9" s="116" t="s">
        <v>828</v>
      </c>
      <c r="F9" s="256" t="s">
        <v>1818</v>
      </c>
      <c r="G9" s="116" t="s">
        <v>841</v>
      </c>
      <c r="H9" s="116" t="s">
        <v>1819</v>
      </c>
      <c r="I9" s="233">
        <v>11200</v>
      </c>
      <c r="J9" s="233"/>
      <c r="K9" s="233"/>
      <c r="L9" s="233"/>
      <c r="M9" s="233" t="s">
        <v>1820</v>
      </c>
      <c r="N9" s="233"/>
      <c r="O9" s="230">
        <v>11200</v>
      </c>
      <c r="P9" s="203"/>
      <c r="Q9" s="203"/>
      <c r="R9" s="8"/>
      <c r="S9" s="8"/>
      <c r="T9" s="121">
        <v>2009</v>
      </c>
      <c r="U9" s="5">
        <v>100</v>
      </c>
      <c r="V9" s="5"/>
      <c r="W9" s="5"/>
      <c r="X9" s="5"/>
      <c r="Y9" s="230">
        <v>109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22.5" customHeight="1">
      <c r="A10" s="148">
        <v>6</v>
      </c>
      <c r="B10" s="248"/>
      <c r="C10" s="116" t="s">
        <v>917</v>
      </c>
      <c r="D10" s="116" t="s">
        <v>1821</v>
      </c>
      <c r="E10" s="116" t="s">
        <v>917</v>
      </c>
      <c r="F10" s="116"/>
      <c r="G10" s="116"/>
      <c r="H10" s="116" t="s">
        <v>917</v>
      </c>
      <c r="I10" s="203">
        <v>3920</v>
      </c>
      <c r="J10" s="203"/>
      <c r="K10" s="203"/>
      <c r="L10" s="203">
        <v>145</v>
      </c>
      <c r="M10" s="203">
        <v>1</v>
      </c>
      <c r="N10" s="203">
        <v>21</v>
      </c>
      <c r="O10" s="203">
        <v>4150</v>
      </c>
      <c r="P10" s="203"/>
      <c r="Q10" s="203"/>
      <c r="R10" s="8"/>
      <c r="S10" s="8"/>
      <c r="T10" s="122">
        <v>2005</v>
      </c>
      <c r="U10" s="8"/>
      <c r="V10" s="8"/>
      <c r="W10" s="8"/>
      <c r="X10" s="8"/>
      <c r="Y10" s="203">
        <v>150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22.5" customHeight="1">
      <c r="A11" s="148"/>
      <c r="B11" s="248"/>
      <c r="C11" s="229" t="s">
        <v>929</v>
      </c>
      <c r="D11" s="229" t="s">
        <v>1822</v>
      </c>
      <c r="E11" s="229" t="s">
        <v>828</v>
      </c>
      <c r="F11" s="229"/>
      <c r="G11" s="127"/>
      <c r="H11" s="229" t="s">
        <v>1823</v>
      </c>
      <c r="I11" s="219">
        <v>4762</v>
      </c>
      <c r="J11" s="219">
        <v>97</v>
      </c>
      <c r="K11" s="219">
        <v>97</v>
      </c>
      <c r="L11" s="219">
        <v>145</v>
      </c>
      <c r="M11" s="219">
        <v>20</v>
      </c>
      <c r="N11" s="219">
        <v>3</v>
      </c>
      <c r="O11" s="219">
        <v>7500</v>
      </c>
      <c r="P11" s="219"/>
      <c r="Q11" s="219"/>
      <c r="R11" s="5"/>
      <c r="S11" s="5"/>
      <c r="T11" s="121">
        <v>1997</v>
      </c>
      <c r="U11" s="5"/>
      <c r="V11" s="5"/>
      <c r="W11" s="5"/>
      <c r="X11" s="5"/>
      <c r="Y11" s="219"/>
      <c r="Z11" s="229"/>
      <c r="AA11" s="229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22.5" customHeight="1">
      <c r="A12" s="148"/>
      <c r="B12" s="249"/>
      <c r="C12" s="229" t="s">
        <v>976</v>
      </c>
      <c r="D12" s="229" t="s">
        <v>1824</v>
      </c>
      <c r="E12" s="229" t="s">
        <v>976</v>
      </c>
      <c r="F12" s="229" t="s">
        <v>1825</v>
      </c>
      <c r="G12" s="127"/>
      <c r="H12" s="229" t="s">
        <v>1826</v>
      </c>
      <c r="I12" s="219">
        <v>359</v>
      </c>
      <c r="J12" s="219">
        <v>136.4</v>
      </c>
      <c r="K12" s="219">
        <v>168</v>
      </c>
      <c r="L12" s="219">
        <v>150</v>
      </c>
      <c r="M12" s="219">
        <v>20</v>
      </c>
      <c r="N12" s="219">
        <v>21</v>
      </c>
      <c r="O12" s="219">
        <v>900</v>
      </c>
      <c r="P12" s="219"/>
      <c r="Q12" s="219"/>
      <c r="R12" s="5"/>
      <c r="S12" s="5"/>
      <c r="T12" s="121">
        <v>1998</v>
      </c>
      <c r="U12" s="5" t="s">
        <v>1827</v>
      </c>
      <c r="V12" s="5"/>
      <c r="W12" s="5"/>
      <c r="X12" s="5"/>
      <c r="Y12" s="219">
        <v>397</v>
      </c>
      <c r="Z12" s="229"/>
      <c r="AA12" s="229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</sheetData>
  <mergeCells count="24">
    <mergeCell ref="A2:A3"/>
    <mergeCell ref="B2:B3"/>
    <mergeCell ref="C2:C3"/>
    <mergeCell ref="D2:D3"/>
    <mergeCell ref="AW2:AW3"/>
    <mergeCell ref="T2:T3"/>
    <mergeCell ref="Z2:AA2"/>
    <mergeCell ref="AR3:AV3"/>
    <mergeCell ref="AB3:AC3"/>
    <mergeCell ref="AD3:AF3"/>
    <mergeCell ref="U2:Y3"/>
    <mergeCell ref="B1:D1"/>
    <mergeCell ref="AH3:AL3"/>
    <mergeCell ref="AB2:AG2"/>
    <mergeCell ref="AH2:AV2"/>
    <mergeCell ref="K2:K3"/>
    <mergeCell ref="L2:O2"/>
    <mergeCell ref="P2:S2"/>
    <mergeCell ref="AM3:AQ3"/>
    <mergeCell ref="J2:J3"/>
    <mergeCell ref="E2:E3"/>
    <mergeCell ref="F2:F3"/>
    <mergeCell ref="H2:H3"/>
    <mergeCell ref="I2:I3"/>
  </mergeCells>
  <phoneticPr fontId="2" type="noConversion"/>
  <pageMargins left="0.75" right="0.73" top="1" bottom="1" header="0.5" footer="0.5"/>
  <pageSetup paperSize="9" scale="8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Y5"/>
  <sheetViews>
    <sheetView topLeftCell="B1" zoomScaleSheetLayoutView="75" workbookViewId="0">
      <pane ySplit="4" topLeftCell="A5" activePane="bottomLeft" state="frozen"/>
      <selection pane="bottomLeft" activeCell="I19" sqref="I19"/>
    </sheetView>
  </sheetViews>
  <sheetFormatPr defaultRowHeight="10.5"/>
  <cols>
    <col min="1" max="1" width="8" style="61" hidden="1" customWidth="1"/>
    <col min="2" max="2" width="3.77734375" style="66" customWidth="1"/>
    <col min="3" max="3" width="5.77734375" style="66" customWidth="1"/>
    <col min="4" max="4" width="14.109375" style="61" hidden="1" customWidth="1"/>
    <col min="5" max="5" width="13.33203125" style="65" customWidth="1"/>
    <col min="6" max="6" width="7.44140625" style="66" bestFit="1" customWidth="1"/>
    <col min="7" max="7" width="25.109375" style="66" hidden="1" customWidth="1"/>
    <col min="8" max="8" width="22.21875" style="66" hidden="1" customWidth="1"/>
    <col min="9" max="9" width="11.33203125" style="66" customWidth="1"/>
    <col min="10" max="10" width="7.109375" style="61" customWidth="1"/>
    <col min="11" max="12" width="6" style="61" customWidth="1"/>
    <col min="13" max="13" width="9.77734375" style="61" hidden="1" customWidth="1"/>
    <col min="14" max="14" width="3.77734375" style="61" customWidth="1"/>
    <col min="15" max="16" width="5.21875" style="61" bestFit="1" customWidth="1"/>
    <col min="17" max="17" width="6.33203125" style="61" bestFit="1" customWidth="1"/>
    <col min="18" max="18" width="6.6640625" style="66" bestFit="1" customWidth="1"/>
    <col min="19" max="19" width="3.77734375" style="61" hidden="1" customWidth="1"/>
    <col min="20" max="22" width="4.77734375" style="61" hidden="1" customWidth="1"/>
    <col min="23" max="23" width="5.88671875" style="61" hidden="1" customWidth="1"/>
    <col min="24" max="24" width="8.5546875" style="61" bestFit="1" customWidth="1"/>
    <col min="25" max="25" width="6.5546875" style="61" customWidth="1"/>
    <col min="26" max="26" width="6.21875" style="66" bestFit="1" customWidth="1"/>
    <col min="27" max="27" width="13.6640625" style="61" hidden="1" customWidth="1"/>
    <col min="28" max="28" width="14.88671875" style="61" hidden="1" customWidth="1"/>
    <col min="29" max="29" width="4.6640625" style="66" bestFit="1" customWidth="1"/>
    <col min="30" max="30" width="8" style="61" hidden="1" customWidth="1"/>
    <col min="31" max="32" width="8.6640625" style="61" hidden="1" customWidth="1"/>
    <col min="33" max="33" width="8" style="61" hidden="1" customWidth="1"/>
    <col min="34" max="34" width="6.33203125" style="61" bestFit="1" customWidth="1"/>
    <col min="35" max="35" width="4" style="61" hidden="1" customWidth="1"/>
    <col min="36" max="36" width="3.33203125" style="61" hidden="1" customWidth="1"/>
    <col min="37" max="37" width="10.44140625" style="61" hidden="1" customWidth="1"/>
    <col min="38" max="39" width="5.77734375" style="61" hidden="1" customWidth="1"/>
    <col min="40" max="40" width="4.44140625" style="61" hidden="1" customWidth="1"/>
    <col min="41" max="41" width="5.77734375" style="61" hidden="1" customWidth="1"/>
    <col min="42" max="42" width="19.5546875" style="61" hidden="1" customWidth="1"/>
    <col min="43" max="43" width="4" style="61" hidden="1" customWidth="1"/>
    <col min="44" max="45" width="4.44140625" style="61" hidden="1" customWidth="1"/>
    <col min="46" max="47" width="7.109375" style="61" hidden="1" customWidth="1"/>
    <col min="48" max="50" width="4.44140625" style="61" hidden="1" customWidth="1"/>
    <col min="51" max="51" width="10.33203125" style="61" bestFit="1" customWidth="1"/>
    <col min="52" max="16384" width="8.88671875" style="61"/>
  </cols>
  <sheetData>
    <row r="1" spans="1:51" ht="22.5" customHeight="1">
      <c r="B1" s="559" t="s">
        <v>466</v>
      </c>
      <c r="C1" s="559"/>
      <c r="D1" s="559"/>
      <c r="E1" s="559"/>
      <c r="Z1" s="557" t="s">
        <v>482</v>
      </c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</row>
    <row r="2" spans="1:51" ht="15.95" customHeight="1">
      <c r="A2" s="558" t="s">
        <v>483</v>
      </c>
      <c r="B2" s="469" t="s">
        <v>484</v>
      </c>
      <c r="C2" s="469" t="s">
        <v>485</v>
      </c>
      <c r="D2" s="556" t="s">
        <v>486</v>
      </c>
      <c r="E2" s="469" t="s">
        <v>487</v>
      </c>
      <c r="F2" s="560" t="s">
        <v>488</v>
      </c>
      <c r="G2" s="469" t="s">
        <v>489</v>
      </c>
      <c r="H2" s="78"/>
      <c r="I2" s="469" t="s">
        <v>490</v>
      </c>
      <c r="J2" s="469" t="s">
        <v>493</v>
      </c>
      <c r="K2" s="469" t="s">
        <v>494</v>
      </c>
      <c r="L2" s="469" t="s">
        <v>495</v>
      </c>
      <c r="M2" s="469" t="s">
        <v>122</v>
      </c>
      <c r="N2" s="469" t="s">
        <v>496</v>
      </c>
      <c r="O2" s="469"/>
      <c r="P2" s="469"/>
      <c r="Q2" s="469"/>
      <c r="R2" s="469"/>
      <c r="S2" s="469"/>
      <c r="T2" s="469"/>
      <c r="U2" s="469"/>
      <c r="V2" s="469"/>
      <c r="W2" s="469"/>
      <c r="X2" s="469" t="s">
        <v>497</v>
      </c>
      <c r="Y2" s="469"/>
      <c r="Z2" s="469"/>
      <c r="AA2" s="469"/>
      <c r="AB2" s="469" t="s">
        <v>527</v>
      </c>
      <c r="AC2" s="469" t="s">
        <v>233</v>
      </c>
      <c r="AD2" s="513" t="s">
        <v>140</v>
      </c>
      <c r="AE2" s="513"/>
      <c r="AF2" s="513"/>
      <c r="AG2" s="513"/>
      <c r="AH2" s="513"/>
      <c r="AI2" s="469" t="s">
        <v>499</v>
      </c>
      <c r="AJ2" s="469"/>
      <c r="AK2" s="469" t="s">
        <v>500</v>
      </c>
      <c r="AL2" s="469"/>
      <c r="AM2" s="469"/>
      <c r="AN2" s="469"/>
      <c r="AO2" s="469"/>
      <c r="AP2" s="470"/>
      <c r="AQ2" s="469" t="s">
        <v>501</v>
      </c>
      <c r="AR2" s="470"/>
      <c r="AS2" s="470"/>
      <c r="AT2" s="470"/>
      <c r="AU2" s="470"/>
      <c r="AV2" s="470"/>
      <c r="AW2" s="470"/>
      <c r="AX2" s="470"/>
      <c r="AY2" s="560" t="s">
        <v>502</v>
      </c>
    </row>
    <row r="3" spans="1:51" ht="15.95" customHeight="1">
      <c r="A3" s="558"/>
      <c r="B3" s="469"/>
      <c r="C3" s="469"/>
      <c r="D3" s="556"/>
      <c r="E3" s="469"/>
      <c r="F3" s="560"/>
      <c r="G3" s="469"/>
      <c r="H3" s="78" t="s">
        <v>563</v>
      </c>
      <c r="I3" s="469"/>
      <c r="J3" s="469"/>
      <c r="K3" s="469"/>
      <c r="L3" s="469"/>
      <c r="M3" s="469"/>
      <c r="N3" s="469" t="s">
        <v>230</v>
      </c>
      <c r="O3" s="470"/>
      <c r="P3" s="470"/>
      <c r="Q3" s="470"/>
      <c r="R3" s="470"/>
      <c r="S3" s="469" t="s">
        <v>231</v>
      </c>
      <c r="T3" s="470"/>
      <c r="U3" s="470"/>
      <c r="V3" s="470"/>
      <c r="W3" s="470"/>
      <c r="X3" s="469" t="s">
        <v>566</v>
      </c>
      <c r="Y3" s="469" t="s">
        <v>567</v>
      </c>
      <c r="Z3" s="469" t="s">
        <v>568</v>
      </c>
      <c r="AA3" s="469" t="s">
        <v>569</v>
      </c>
      <c r="AB3" s="469"/>
      <c r="AC3" s="469"/>
      <c r="AD3" s="561"/>
      <c r="AE3" s="561"/>
      <c r="AF3" s="561"/>
      <c r="AG3" s="561"/>
      <c r="AH3" s="561"/>
      <c r="AI3" s="469" t="s">
        <v>570</v>
      </c>
      <c r="AJ3" s="469" t="s">
        <v>571</v>
      </c>
      <c r="AK3" s="469" t="s">
        <v>572</v>
      </c>
      <c r="AL3" s="469"/>
      <c r="AM3" s="469" t="s">
        <v>573</v>
      </c>
      <c r="AN3" s="470"/>
      <c r="AO3" s="470"/>
      <c r="AP3" s="470" t="s">
        <v>574</v>
      </c>
      <c r="AQ3" s="469" t="s">
        <v>575</v>
      </c>
      <c r="AR3" s="470"/>
      <c r="AS3" s="470"/>
      <c r="AT3" s="470"/>
      <c r="AU3" s="470"/>
      <c r="AV3" s="469" t="s">
        <v>576</v>
      </c>
      <c r="AW3" s="470"/>
      <c r="AX3" s="470"/>
      <c r="AY3" s="560"/>
    </row>
    <row r="4" spans="1:51" ht="15.95" customHeight="1">
      <c r="A4" s="558"/>
      <c r="B4" s="469"/>
      <c r="C4" s="469"/>
      <c r="D4" s="556"/>
      <c r="E4" s="469"/>
      <c r="F4" s="560"/>
      <c r="G4" s="469"/>
      <c r="H4" s="78"/>
      <c r="I4" s="469"/>
      <c r="J4" s="469"/>
      <c r="K4" s="469"/>
      <c r="L4" s="469"/>
      <c r="M4" s="469"/>
      <c r="N4" s="78" t="s">
        <v>462</v>
      </c>
      <c r="O4" s="78" t="s">
        <v>229</v>
      </c>
      <c r="P4" s="78" t="s">
        <v>461</v>
      </c>
      <c r="Q4" s="78" t="s">
        <v>212</v>
      </c>
      <c r="R4" s="81" t="s">
        <v>237</v>
      </c>
      <c r="S4" s="78" t="s">
        <v>462</v>
      </c>
      <c r="T4" s="78" t="s">
        <v>229</v>
      </c>
      <c r="U4" s="78" t="s">
        <v>461</v>
      </c>
      <c r="V4" s="78" t="s">
        <v>212</v>
      </c>
      <c r="W4" s="78" t="s">
        <v>237</v>
      </c>
      <c r="X4" s="469"/>
      <c r="Y4" s="469"/>
      <c r="Z4" s="469"/>
      <c r="AA4" s="469"/>
      <c r="AB4" s="469"/>
      <c r="AC4" s="469"/>
      <c r="AD4" s="514"/>
      <c r="AE4" s="514"/>
      <c r="AF4" s="514"/>
      <c r="AG4" s="514"/>
      <c r="AH4" s="514"/>
      <c r="AI4" s="469"/>
      <c r="AJ4" s="469"/>
      <c r="AK4" s="78" t="s">
        <v>239</v>
      </c>
      <c r="AL4" s="78" t="s">
        <v>240</v>
      </c>
      <c r="AM4" s="78" t="s">
        <v>239</v>
      </c>
      <c r="AN4" s="78" t="s">
        <v>241</v>
      </c>
      <c r="AO4" s="78" t="s">
        <v>240</v>
      </c>
      <c r="AP4" s="470"/>
      <c r="AQ4" s="81" t="s">
        <v>242</v>
      </c>
      <c r="AR4" s="78" t="s">
        <v>243</v>
      </c>
      <c r="AS4" s="78" t="s">
        <v>212</v>
      </c>
      <c r="AT4" s="78" t="s">
        <v>244</v>
      </c>
      <c r="AU4" s="78" t="s">
        <v>245</v>
      </c>
      <c r="AV4" s="78" t="s">
        <v>242</v>
      </c>
      <c r="AW4" s="78" t="s">
        <v>243</v>
      </c>
      <c r="AX4" s="78" t="s">
        <v>212</v>
      </c>
      <c r="AY4" s="560"/>
    </row>
    <row r="5" spans="1:51" ht="26.25" customHeight="1">
      <c r="A5" s="39"/>
      <c r="B5" s="229" t="s">
        <v>71</v>
      </c>
      <c r="C5" s="229" t="s">
        <v>86</v>
      </c>
      <c r="D5" s="219"/>
      <c r="E5" s="229" t="s">
        <v>109</v>
      </c>
      <c r="F5" s="229" t="s">
        <v>88</v>
      </c>
      <c r="G5" s="229"/>
      <c r="H5" s="229"/>
      <c r="I5" s="229" t="s">
        <v>88</v>
      </c>
      <c r="J5" s="219"/>
      <c r="K5" s="219">
        <v>208</v>
      </c>
      <c r="L5" s="219">
        <v>408</v>
      </c>
      <c r="M5" s="219"/>
      <c r="N5" s="219">
        <v>90</v>
      </c>
      <c r="O5" s="219">
        <v>4</v>
      </c>
      <c r="P5" s="219">
        <v>8</v>
      </c>
      <c r="Q5" s="219">
        <v>2520</v>
      </c>
      <c r="R5" s="116" t="s">
        <v>110</v>
      </c>
      <c r="S5" s="219"/>
      <c r="T5" s="219"/>
      <c r="U5" s="219"/>
      <c r="V5" s="219"/>
      <c r="W5" s="219"/>
      <c r="X5" s="219"/>
      <c r="Y5" s="219"/>
      <c r="Z5" s="229"/>
      <c r="AA5" s="219"/>
      <c r="AB5" s="219"/>
      <c r="AC5" s="229">
        <v>2005</v>
      </c>
      <c r="AD5" s="219"/>
      <c r="AE5" s="219"/>
      <c r="AF5" s="219"/>
      <c r="AG5" s="219"/>
      <c r="AH5" s="219">
        <v>1000</v>
      </c>
      <c r="AI5" s="219"/>
      <c r="AJ5" s="219"/>
      <c r="AK5" s="219"/>
      <c r="AL5" s="219"/>
      <c r="AM5" s="219"/>
      <c r="AN5" s="219"/>
      <c r="AO5" s="219"/>
      <c r="AP5" s="203"/>
      <c r="AQ5" s="203"/>
      <c r="AR5" s="219"/>
      <c r="AS5" s="219"/>
      <c r="AT5" s="219"/>
      <c r="AU5" s="219"/>
      <c r="AV5" s="219"/>
      <c r="AW5" s="219"/>
      <c r="AX5" s="219"/>
      <c r="AY5" s="219"/>
    </row>
  </sheetData>
  <mergeCells count="36">
    <mergeCell ref="J2:J4"/>
    <mergeCell ref="K2:K4"/>
    <mergeCell ref="AA3:AA4"/>
    <mergeCell ref="AB2:AB4"/>
    <mergeCell ref="L2:L4"/>
    <mergeCell ref="M2:M4"/>
    <mergeCell ref="N2:W2"/>
    <mergeCell ref="X2:AA2"/>
    <mergeCell ref="S3:W3"/>
    <mergeCell ref="X3:X4"/>
    <mergeCell ref="Y3:Y4"/>
    <mergeCell ref="Z3:Z4"/>
    <mergeCell ref="Z1:AY1"/>
    <mergeCell ref="A2:A4"/>
    <mergeCell ref="B2:B4"/>
    <mergeCell ref="C2:C4"/>
    <mergeCell ref="D2:D4"/>
    <mergeCell ref="E2:E4"/>
    <mergeCell ref="AC2:AC4"/>
    <mergeCell ref="AI2:AJ2"/>
    <mergeCell ref="B1:E1"/>
    <mergeCell ref="AY2:AY4"/>
    <mergeCell ref="N3:R3"/>
    <mergeCell ref="F2:F4"/>
    <mergeCell ref="G2:G4"/>
    <mergeCell ref="I2:I4"/>
    <mergeCell ref="AD2:AH4"/>
    <mergeCell ref="AK2:AP2"/>
    <mergeCell ref="AQ2:AX2"/>
    <mergeCell ref="AI3:AI4"/>
    <mergeCell ref="AQ3:AU3"/>
    <mergeCell ref="AV3:AX3"/>
    <mergeCell ref="AJ3:AJ4"/>
    <mergeCell ref="AK3:AL3"/>
    <mergeCell ref="AM3:AO3"/>
    <mergeCell ref="AP3:AP4"/>
  </mergeCells>
  <phoneticPr fontId="2" type="noConversion"/>
  <pageMargins left="0.74" right="0.73" top="0.98425196850393704" bottom="0.98425196850393704" header="0.51181102362204722" footer="0.51181102362204722"/>
  <pageSetup paperSize="9" scale="8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G5"/>
  <sheetViews>
    <sheetView topLeftCell="B1" workbookViewId="0">
      <pane ySplit="4" topLeftCell="A5" activePane="bottomLeft" state="frozen"/>
      <selection pane="bottomLeft" activeCell="I29" sqref="I29"/>
    </sheetView>
  </sheetViews>
  <sheetFormatPr defaultRowHeight="10.5"/>
  <cols>
    <col min="1" max="1" width="0" style="62" hidden="1" customWidth="1"/>
    <col min="2" max="2" width="3.77734375" style="66" customWidth="1"/>
    <col min="3" max="3" width="5.77734375" style="66" customWidth="1"/>
    <col min="4" max="4" width="0" style="62" hidden="1" customWidth="1"/>
    <col min="5" max="5" width="10.33203125" style="67" customWidth="1"/>
    <col min="6" max="6" width="7.77734375" style="62" customWidth="1"/>
    <col min="7" max="8" width="0" style="62" hidden="1" customWidth="1"/>
    <col min="9" max="9" width="13.21875" style="62" customWidth="1"/>
    <col min="10" max="10" width="0" style="62" hidden="1" customWidth="1"/>
    <col min="11" max="11" width="1" style="62" hidden="1" customWidth="1"/>
    <col min="12" max="12" width="7.33203125" style="61" customWidth="1"/>
    <col min="13" max="14" width="6.44140625" style="61" customWidth="1"/>
    <col min="15" max="15" width="0" style="61" hidden="1" customWidth="1"/>
    <col min="16" max="21" width="3.77734375" style="61" customWidth="1"/>
    <col min="22" max="22" width="5.44140625" style="61" customWidth="1"/>
    <col min="23" max="23" width="5.109375" style="61" customWidth="1"/>
    <col min="24" max="24" width="6.109375" style="61" customWidth="1"/>
    <col min="25" max="25" width="7.109375" style="61" customWidth="1"/>
    <col min="26" max="26" width="0" style="61" hidden="1" customWidth="1"/>
    <col min="27" max="27" width="0" style="62" hidden="1" customWidth="1"/>
    <col min="28" max="28" width="5.44140625" style="66" bestFit="1" customWidth="1"/>
    <col min="29" max="34" width="0" style="62" hidden="1" customWidth="1"/>
    <col min="35" max="35" width="6.109375" style="60" customWidth="1"/>
    <col min="36" max="58" width="0" style="62" hidden="1" customWidth="1"/>
    <col min="59" max="59" width="10.88671875" style="62" customWidth="1"/>
    <col min="60" max="16384" width="8.88671875" style="62"/>
  </cols>
  <sheetData>
    <row r="1" spans="1:59" ht="20.100000000000001" customHeight="1">
      <c r="B1" s="471" t="s">
        <v>467</v>
      </c>
      <c r="C1" s="471"/>
      <c r="D1" s="471"/>
      <c r="E1" s="471"/>
      <c r="AB1" s="472" t="s">
        <v>482</v>
      </c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</row>
    <row r="2" spans="1:59" ht="18.75" customHeight="1">
      <c r="A2" s="563" t="s">
        <v>483</v>
      </c>
      <c r="B2" s="469" t="s">
        <v>484</v>
      </c>
      <c r="C2" s="469" t="s">
        <v>485</v>
      </c>
      <c r="D2" s="507" t="s">
        <v>486</v>
      </c>
      <c r="E2" s="564" t="s">
        <v>487</v>
      </c>
      <c r="F2" s="507" t="s">
        <v>488</v>
      </c>
      <c r="G2" s="507" t="s">
        <v>489</v>
      </c>
      <c r="H2" s="74"/>
      <c r="I2" s="507" t="s">
        <v>120</v>
      </c>
      <c r="J2" s="507" t="s">
        <v>491</v>
      </c>
      <c r="K2" s="507" t="s">
        <v>492</v>
      </c>
      <c r="L2" s="510" t="s">
        <v>493</v>
      </c>
      <c r="M2" s="510" t="s">
        <v>494</v>
      </c>
      <c r="N2" s="510" t="s">
        <v>495</v>
      </c>
      <c r="O2" s="510" t="s">
        <v>122</v>
      </c>
      <c r="P2" s="510" t="s">
        <v>496</v>
      </c>
      <c r="Q2" s="510"/>
      <c r="R2" s="510"/>
      <c r="S2" s="510"/>
      <c r="T2" s="510"/>
      <c r="U2" s="510"/>
      <c r="V2" s="510"/>
      <c r="W2" s="510" t="s">
        <v>497</v>
      </c>
      <c r="X2" s="510"/>
      <c r="Y2" s="510"/>
      <c r="Z2" s="510"/>
      <c r="AA2" s="507" t="s">
        <v>527</v>
      </c>
      <c r="AB2" s="469" t="s">
        <v>233</v>
      </c>
      <c r="AC2" s="565" t="s">
        <v>140</v>
      </c>
      <c r="AD2" s="566"/>
      <c r="AE2" s="566"/>
      <c r="AF2" s="566"/>
      <c r="AG2" s="566"/>
      <c r="AH2" s="566"/>
      <c r="AI2" s="567"/>
      <c r="AJ2" s="469" t="s">
        <v>499</v>
      </c>
      <c r="AK2" s="469"/>
      <c r="AL2" s="507" t="s">
        <v>500</v>
      </c>
      <c r="AM2" s="507"/>
      <c r="AN2" s="507"/>
      <c r="AO2" s="507"/>
      <c r="AP2" s="507"/>
      <c r="AQ2" s="508"/>
      <c r="AR2" s="507" t="s">
        <v>501</v>
      </c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7" t="s">
        <v>502</v>
      </c>
    </row>
    <row r="3" spans="1:59" ht="18.75" customHeight="1">
      <c r="A3" s="563"/>
      <c r="B3" s="469"/>
      <c r="C3" s="469"/>
      <c r="D3" s="507"/>
      <c r="E3" s="564"/>
      <c r="F3" s="507"/>
      <c r="G3" s="507"/>
      <c r="H3" s="74" t="s">
        <v>563</v>
      </c>
      <c r="I3" s="507"/>
      <c r="J3" s="507"/>
      <c r="K3" s="507"/>
      <c r="L3" s="510"/>
      <c r="M3" s="510"/>
      <c r="N3" s="510"/>
      <c r="O3" s="510"/>
      <c r="P3" s="510" t="s">
        <v>121</v>
      </c>
      <c r="Q3" s="562"/>
      <c r="R3" s="562" t="s">
        <v>274</v>
      </c>
      <c r="S3" s="562"/>
      <c r="T3" s="510" t="s">
        <v>275</v>
      </c>
      <c r="U3" s="562"/>
      <c r="V3" s="510" t="s">
        <v>212</v>
      </c>
      <c r="W3" s="510" t="s">
        <v>566</v>
      </c>
      <c r="X3" s="510" t="s">
        <v>567</v>
      </c>
      <c r="Y3" s="510" t="s">
        <v>568</v>
      </c>
      <c r="Z3" s="510" t="s">
        <v>569</v>
      </c>
      <c r="AA3" s="507"/>
      <c r="AB3" s="469"/>
      <c r="AC3" s="568"/>
      <c r="AD3" s="569"/>
      <c r="AE3" s="569"/>
      <c r="AF3" s="569"/>
      <c r="AG3" s="569"/>
      <c r="AH3" s="569"/>
      <c r="AI3" s="570"/>
      <c r="AJ3" s="469" t="s">
        <v>570</v>
      </c>
      <c r="AK3" s="469" t="s">
        <v>571</v>
      </c>
      <c r="AL3" s="507" t="s">
        <v>572</v>
      </c>
      <c r="AM3" s="507"/>
      <c r="AN3" s="507" t="s">
        <v>573</v>
      </c>
      <c r="AO3" s="508"/>
      <c r="AP3" s="508"/>
      <c r="AQ3" s="508" t="s">
        <v>574</v>
      </c>
      <c r="AR3" s="507" t="s">
        <v>575</v>
      </c>
      <c r="AS3" s="508"/>
      <c r="AT3" s="508"/>
      <c r="AU3" s="508"/>
      <c r="AV3" s="508"/>
      <c r="AW3" s="507" t="s">
        <v>576</v>
      </c>
      <c r="AX3" s="508"/>
      <c r="AY3" s="508"/>
      <c r="AZ3" s="508"/>
      <c r="BA3" s="508"/>
      <c r="BB3" s="507" t="s">
        <v>236</v>
      </c>
      <c r="BC3" s="508"/>
      <c r="BD3" s="508"/>
      <c r="BE3" s="508"/>
      <c r="BF3" s="508"/>
      <c r="BG3" s="507"/>
    </row>
    <row r="4" spans="1:59" ht="18.75" customHeight="1">
      <c r="A4" s="563"/>
      <c r="B4" s="469"/>
      <c r="C4" s="469"/>
      <c r="D4" s="507"/>
      <c r="E4" s="564"/>
      <c r="F4" s="507"/>
      <c r="G4" s="507"/>
      <c r="H4" s="74"/>
      <c r="I4" s="507"/>
      <c r="J4" s="507"/>
      <c r="K4" s="507"/>
      <c r="L4" s="510"/>
      <c r="M4" s="510"/>
      <c r="N4" s="510"/>
      <c r="O4" s="510"/>
      <c r="P4" s="79" t="s">
        <v>227</v>
      </c>
      <c r="Q4" s="79" t="s">
        <v>226</v>
      </c>
      <c r="R4" s="79" t="s">
        <v>227</v>
      </c>
      <c r="S4" s="79" t="s">
        <v>226</v>
      </c>
      <c r="T4" s="79" t="s">
        <v>227</v>
      </c>
      <c r="U4" s="79" t="s">
        <v>226</v>
      </c>
      <c r="V4" s="510"/>
      <c r="W4" s="510"/>
      <c r="X4" s="510"/>
      <c r="Y4" s="510"/>
      <c r="Z4" s="510"/>
      <c r="AA4" s="507"/>
      <c r="AB4" s="469"/>
      <c r="AC4" s="571"/>
      <c r="AD4" s="572"/>
      <c r="AE4" s="572"/>
      <c r="AF4" s="572"/>
      <c r="AG4" s="572"/>
      <c r="AH4" s="572"/>
      <c r="AI4" s="573"/>
      <c r="AJ4" s="469"/>
      <c r="AK4" s="469"/>
      <c r="AL4" s="74" t="s">
        <v>239</v>
      </c>
      <c r="AM4" s="74" t="s">
        <v>240</v>
      </c>
      <c r="AN4" s="74" t="s">
        <v>239</v>
      </c>
      <c r="AO4" s="74" t="s">
        <v>241</v>
      </c>
      <c r="AP4" s="74" t="s">
        <v>240</v>
      </c>
      <c r="AQ4" s="508"/>
      <c r="AR4" s="75" t="s">
        <v>242</v>
      </c>
      <c r="AS4" s="74" t="s">
        <v>243</v>
      </c>
      <c r="AT4" s="74" t="s">
        <v>212</v>
      </c>
      <c r="AU4" s="74" t="s">
        <v>244</v>
      </c>
      <c r="AV4" s="74" t="s">
        <v>245</v>
      </c>
      <c r="AW4" s="74" t="s">
        <v>242</v>
      </c>
      <c r="AX4" s="74" t="s">
        <v>243</v>
      </c>
      <c r="AY4" s="74" t="s">
        <v>212</v>
      </c>
      <c r="AZ4" s="74" t="s">
        <v>244</v>
      </c>
      <c r="BA4" s="74" t="s">
        <v>245</v>
      </c>
      <c r="BB4" s="74" t="s">
        <v>242</v>
      </c>
      <c r="BC4" s="74" t="s">
        <v>243</v>
      </c>
      <c r="BD4" s="74" t="s">
        <v>212</v>
      </c>
      <c r="BE4" s="74" t="s">
        <v>244</v>
      </c>
      <c r="BF4" s="74" t="s">
        <v>245</v>
      </c>
      <c r="BG4" s="507"/>
    </row>
    <row r="5" spans="1:59" ht="28.5" customHeight="1">
      <c r="A5" s="38" t="s">
        <v>248</v>
      </c>
      <c r="B5" s="125" t="s">
        <v>247</v>
      </c>
      <c r="C5" s="229" t="s">
        <v>513</v>
      </c>
      <c r="D5" s="5" t="s">
        <v>276</v>
      </c>
      <c r="E5" s="229" t="s">
        <v>385</v>
      </c>
      <c r="F5" s="229" t="s">
        <v>249</v>
      </c>
      <c r="G5" s="229" t="s">
        <v>250</v>
      </c>
      <c r="H5" s="127" t="s">
        <v>251</v>
      </c>
      <c r="I5" s="229" t="s">
        <v>277</v>
      </c>
      <c r="J5" s="5"/>
      <c r="K5" s="5"/>
      <c r="L5" s="219">
        <v>12692</v>
      </c>
      <c r="M5" s="219">
        <v>1960</v>
      </c>
      <c r="N5" s="219">
        <v>2318</v>
      </c>
      <c r="O5" s="219" t="s">
        <v>135</v>
      </c>
      <c r="P5" s="219">
        <v>67</v>
      </c>
      <c r="Q5" s="219">
        <v>69</v>
      </c>
      <c r="R5" s="219">
        <v>38</v>
      </c>
      <c r="S5" s="219">
        <v>52</v>
      </c>
      <c r="T5" s="219"/>
      <c r="U5" s="219"/>
      <c r="V5" s="219">
        <v>6599</v>
      </c>
      <c r="W5" s="219" t="s">
        <v>152</v>
      </c>
      <c r="X5" s="219"/>
      <c r="Y5" s="219"/>
      <c r="Z5" s="219"/>
      <c r="AA5" s="5"/>
      <c r="AB5" s="229">
        <v>2005</v>
      </c>
      <c r="AC5" s="5"/>
      <c r="AD5" s="5"/>
      <c r="AE5" s="5"/>
      <c r="AF5" s="5"/>
      <c r="AG5" s="5"/>
      <c r="AH5" s="5"/>
      <c r="AI5" s="219">
        <v>3600</v>
      </c>
      <c r="AJ5" s="229"/>
      <c r="AK5" s="229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</sheetData>
  <mergeCells count="41">
    <mergeCell ref="BB3:BF3"/>
    <mergeCell ref="AJ2:AK2"/>
    <mergeCell ref="B1:E1"/>
    <mergeCell ref="E2:E4"/>
    <mergeCell ref="AB1:BG1"/>
    <mergeCell ref="G2:G4"/>
    <mergeCell ref="I2:I4"/>
    <mergeCell ref="AA2:AA4"/>
    <mergeCell ref="AB2:AB4"/>
    <mergeCell ref="AJ3:AJ4"/>
    <mergeCell ref="AC2:AI4"/>
    <mergeCell ref="BG2:BG4"/>
    <mergeCell ref="AL3:AM3"/>
    <mergeCell ref="Z3:Z4"/>
    <mergeCell ref="AR2:BF2"/>
    <mergeCell ref="AQ3:AQ4"/>
    <mergeCell ref="A2:A4"/>
    <mergeCell ref="B2:B4"/>
    <mergeCell ref="C2:C4"/>
    <mergeCell ref="D2:D4"/>
    <mergeCell ref="AL2:AQ2"/>
    <mergeCell ref="AK3:AK4"/>
    <mergeCell ref="AN3:AP3"/>
    <mergeCell ref="V3:V4"/>
    <mergeCell ref="W3:W4"/>
    <mergeCell ref="X3:X4"/>
    <mergeCell ref="AR3:AV3"/>
    <mergeCell ref="AW3:BA3"/>
    <mergeCell ref="F2:F4"/>
    <mergeCell ref="J2:J4"/>
    <mergeCell ref="K2:K4"/>
    <mergeCell ref="Y3:Y4"/>
    <mergeCell ref="L2:L4"/>
    <mergeCell ref="M2:M4"/>
    <mergeCell ref="N2:N4"/>
    <mergeCell ref="O2:O4"/>
    <mergeCell ref="P2:V2"/>
    <mergeCell ref="W2:Z2"/>
    <mergeCell ref="P3:Q3"/>
    <mergeCell ref="R3:S3"/>
    <mergeCell ref="T3:U3"/>
  </mergeCells>
  <phoneticPr fontId="2" type="noConversion"/>
  <hyperlinks>
    <hyperlink ref="H5" r:id="rId1" display="www.stadium.seoul.kr"/>
  </hyperlinks>
  <pageMargins left="0.75" right="0.76" top="0.97" bottom="1" header="0.5" footer="0.5"/>
  <pageSetup paperSize="9" scale="86" orientation="landscape" horizontalDpi="300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Q38"/>
  <sheetViews>
    <sheetView topLeftCell="B1" zoomScale="85" zoomScaleNormal="85" zoomScaleSheetLayoutView="80" workbookViewId="0">
      <pane ySplit="5" topLeftCell="A20" activePane="bottomLeft" state="frozen"/>
      <selection pane="bottomLeft" activeCell="B39" sqref="A39:XFD93"/>
    </sheetView>
  </sheetViews>
  <sheetFormatPr defaultRowHeight="10.5"/>
  <cols>
    <col min="1" max="1" width="0" style="21" hidden="1" customWidth="1"/>
    <col min="2" max="2" width="4.33203125" style="56" customWidth="1"/>
    <col min="3" max="3" width="6.44140625" style="56" customWidth="1"/>
    <col min="4" max="4" width="0" style="21" hidden="1" customWidth="1"/>
    <col min="5" max="5" width="15" style="33" customWidth="1"/>
    <col min="6" max="6" width="6.6640625" style="21" bestFit="1" customWidth="1"/>
    <col min="7" max="8" width="0" style="21" hidden="1" customWidth="1"/>
    <col min="9" max="9" width="12.88671875" style="21" customWidth="1"/>
    <col min="10" max="10" width="6.6640625" style="37" customWidth="1"/>
    <col min="11" max="12" width="6.33203125" style="37" customWidth="1"/>
    <col min="13" max="18" width="5.33203125" style="37" customWidth="1"/>
    <col min="19" max="19" width="6.88671875" style="21" customWidth="1"/>
    <col min="20" max="25" width="0" style="21" hidden="1" customWidth="1"/>
    <col min="26" max="26" width="6.21875" style="24" customWidth="1"/>
    <col min="27" max="42" width="0" style="21" hidden="1" customWidth="1"/>
    <col min="43" max="43" width="11.33203125" style="21" customWidth="1"/>
    <col min="44" max="16384" width="8.88671875" style="21"/>
  </cols>
  <sheetData>
    <row r="1" spans="1:43" ht="20.100000000000001" customHeight="1">
      <c r="B1" s="471" t="s">
        <v>510</v>
      </c>
      <c r="C1" s="471"/>
      <c r="D1" s="471"/>
      <c r="E1" s="471"/>
      <c r="S1" s="472" t="s">
        <v>482</v>
      </c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</row>
    <row r="2" spans="1:43" ht="17.25" customHeight="1">
      <c r="A2" s="511" t="s">
        <v>483</v>
      </c>
      <c r="B2" s="469" t="s">
        <v>484</v>
      </c>
      <c r="C2" s="469" t="s">
        <v>485</v>
      </c>
      <c r="D2" s="469" t="s">
        <v>486</v>
      </c>
      <c r="E2" s="469" t="s">
        <v>487</v>
      </c>
      <c r="F2" s="469" t="s">
        <v>488</v>
      </c>
      <c r="G2" s="469" t="s">
        <v>489</v>
      </c>
      <c r="H2" s="78"/>
      <c r="I2" s="469" t="s">
        <v>490</v>
      </c>
      <c r="J2" s="469" t="s">
        <v>493</v>
      </c>
      <c r="K2" s="469" t="s">
        <v>494</v>
      </c>
      <c r="L2" s="469" t="s">
        <v>495</v>
      </c>
      <c r="M2" s="469" t="s">
        <v>496</v>
      </c>
      <c r="N2" s="469"/>
      <c r="O2" s="469"/>
      <c r="P2" s="469"/>
      <c r="Q2" s="469"/>
      <c r="R2" s="469"/>
      <c r="S2" s="469" t="s">
        <v>498</v>
      </c>
      <c r="T2" s="474" t="s">
        <v>140</v>
      </c>
      <c r="U2" s="475"/>
      <c r="V2" s="475"/>
      <c r="W2" s="475"/>
      <c r="X2" s="475"/>
      <c r="Y2" s="475"/>
      <c r="Z2" s="476"/>
      <c r="AA2" s="469" t="s">
        <v>499</v>
      </c>
      <c r="AB2" s="469"/>
      <c r="AC2" s="469" t="s">
        <v>501</v>
      </c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69" t="s">
        <v>502</v>
      </c>
    </row>
    <row r="3" spans="1:43" ht="17.25" customHeight="1">
      <c r="A3" s="511"/>
      <c r="B3" s="469"/>
      <c r="C3" s="469"/>
      <c r="D3" s="469"/>
      <c r="E3" s="469"/>
      <c r="F3" s="469"/>
      <c r="G3" s="469"/>
      <c r="H3" s="78" t="s">
        <v>563</v>
      </c>
      <c r="I3" s="469"/>
      <c r="J3" s="469"/>
      <c r="K3" s="469"/>
      <c r="L3" s="469"/>
      <c r="M3" s="469" t="s">
        <v>278</v>
      </c>
      <c r="N3" s="470"/>
      <c r="O3" s="470"/>
      <c r="P3" s="470"/>
      <c r="Q3" s="469" t="s">
        <v>279</v>
      </c>
      <c r="R3" s="470"/>
      <c r="S3" s="469"/>
      <c r="T3" s="477"/>
      <c r="U3" s="478"/>
      <c r="V3" s="478"/>
      <c r="W3" s="478"/>
      <c r="X3" s="478"/>
      <c r="Y3" s="478"/>
      <c r="Z3" s="479"/>
      <c r="AA3" s="469" t="s">
        <v>570</v>
      </c>
      <c r="AB3" s="469" t="s">
        <v>571</v>
      </c>
      <c r="AC3" s="469" t="s">
        <v>575</v>
      </c>
      <c r="AD3" s="470"/>
      <c r="AE3" s="470"/>
      <c r="AF3" s="470"/>
      <c r="AG3" s="470"/>
      <c r="AH3" s="469" t="s">
        <v>576</v>
      </c>
      <c r="AI3" s="470"/>
      <c r="AJ3" s="470"/>
      <c r="AK3" s="470"/>
      <c r="AL3" s="470"/>
      <c r="AM3" s="469" t="s">
        <v>236</v>
      </c>
      <c r="AN3" s="470"/>
      <c r="AO3" s="470"/>
      <c r="AP3" s="470"/>
      <c r="AQ3" s="469"/>
    </row>
    <row r="4" spans="1:43" ht="17.25" customHeight="1">
      <c r="A4" s="511"/>
      <c r="B4" s="469"/>
      <c r="C4" s="469"/>
      <c r="D4" s="469"/>
      <c r="E4" s="469"/>
      <c r="F4" s="469"/>
      <c r="G4" s="469"/>
      <c r="H4" s="78"/>
      <c r="I4" s="469"/>
      <c r="J4" s="469"/>
      <c r="K4" s="469"/>
      <c r="L4" s="469"/>
      <c r="M4" s="78" t="s">
        <v>280</v>
      </c>
      <c r="N4" s="78" t="s">
        <v>226</v>
      </c>
      <c r="O4" s="78" t="s">
        <v>227</v>
      </c>
      <c r="P4" s="78" t="s">
        <v>212</v>
      </c>
      <c r="Q4" s="78" t="s">
        <v>281</v>
      </c>
      <c r="R4" s="78" t="s">
        <v>212</v>
      </c>
      <c r="S4" s="469"/>
      <c r="T4" s="480"/>
      <c r="U4" s="481"/>
      <c r="V4" s="481"/>
      <c r="W4" s="481"/>
      <c r="X4" s="481"/>
      <c r="Y4" s="481"/>
      <c r="Z4" s="482"/>
      <c r="AA4" s="469"/>
      <c r="AB4" s="469"/>
      <c r="AC4" s="81" t="s">
        <v>242</v>
      </c>
      <c r="AD4" s="78" t="s">
        <v>243</v>
      </c>
      <c r="AE4" s="78" t="s">
        <v>212</v>
      </c>
      <c r="AF4" s="78" t="s">
        <v>244</v>
      </c>
      <c r="AG4" s="78" t="s">
        <v>245</v>
      </c>
      <c r="AH4" s="78" t="s">
        <v>242</v>
      </c>
      <c r="AI4" s="78" t="s">
        <v>243</v>
      </c>
      <c r="AJ4" s="78" t="s">
        <v>212</v>
      </c>
      <c r="AK4" s="78" t="s">
        <v>244</v>
      </c>
      <c r="AL4" s="78" t="s">
        <v>245</v>
      </c>
      <c r="AM4" s="78" t="s">
        <v>242</v>
      </c>
      <c r="AN4" s="78" t="s">
        <v>243</v>
      </c>
      <c r="AO4" s="78" t="s">
        <v>212</v>
      </c>
      <c r="AP4" s="78" t="s">
        <v>244</v>
      </c>
      <c r="AQ4" s="469"/>
    </row>
    <row r="5" spans="1:43" ht="24.75" customHeight="1">
      <c r="A5" s="9"/>
      <c r="B5" s="83" t="s">
        <v>211</v>
      </c>
      <c r="C5" s="83" t="s">
        <v>53</v>
      </c>
      <c r="D5" s="9"/>
      <c r="E5" s="84">
        <f>COUNTA(E7:E38,#REF!,#REF!,#REF!,#REF!,#REF!,#REF!,#REF!,#REF!,#REF!,#REF!,#REF!)</f>
        <v>43</v>
      </c>
      <c r="F5" s="9"/>
      <c r="G5" s="9"/>
      <c r="H5" s="9"/>
      <c r="I5" s="9"/>
      <c r="J5" s="7" t="e">
        <f>SUM(J6,#REF!,#REF!,#REF!,#REF!,#REF!,#REF!,#REF!,#REF!,#REF!,#REF!,#REF!)</f>
        <v>#REF!</v>
      </c>
      <c r="K5" s="199" t="e">
        <f>SUM(K6,#REF!,#REF!,#REF!,#REF!,#REF!,#REF!,#REF!,#REF!,#REF!,#REF!,#REF!)</f>
        <v>#REF!</v>
      </c>
      <c r="L5" s="199" t="e">
        <f>SUM(L6,#REF!,#REF!,#REF!,#REF!,#REF!,#REF!,#REF!,#REF!,#REF!,#REF!,#REF!)</f>
        <v>#REF!</v>
      </c>
      <c r="M5" s="7"/>
      <c r="N5" s="7"/>
      <c r="O5" s="7"/>
      <c r="P5" s="7"/>
      <c r="Q5" s="7"/>
      <c r="R5" s="7"/>
      <c r="S5" s="6"/>
      <c r="T5" s="9"/>
      <c r="U5" s="9"/>
      <c r="V5" s="9"/>
      <c r="W5" s="9"/>
      <c r="X5" s="9"/>
      <c r="Y5" s="9"/>
      <c r="Z5" s="7"/>
      <c r="AA5" s="6"/>
      <c r="AB5" s="6"/>
      <c r="AC5" s="34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24.95" customHeight="1">
      <c r="A6" s="9"/>
      <c r="B6" s="297" t="s">
        <v>816</v>
      </c>
      <c r="C6" s="270" t="s">
        <v>817</v>
      </c>
      <c r="D6" s="271"/>
      <c r="E6" s="272">
        <f>COUNTA(E7:E38)</f>
        <v>32</v>
      </c>
      <c r="F6" s="271"/>
      <c r="G6" s="271"/>
      <c r="H6" s="271"/>
      <c r="I6" s="271"/>
      <c r="J6" s="222">
        <f>SUM(J7:J38)</f>
        <v>94607</v>
      </c>
      <c r="K6" s="222">
        <f t="shared" ref="K6:L6" si="0">SUM(K7:K38)</f>
        <v>120244.61</v>
      </c>
      <c r="L6" s="222">
        <f t="shared" si="0"/>
        <v>218123.69</v>
      </c>
      <c r="M6" s="222"/>
      <c r="N6" s="222"/>
      <c r="O6" s="222"/>
      <c r="P6" s="222"/>
      <c r="Q6" s="222"/>
      <c r="R6" s="222"/>
      <c r="S6" s="270"/>
      <c r="T6" s="271"/>
      <c r="U6" s="271"/>
      <c r="V6" s="271"/>
      <c r="W6" s="271"/>
      <c r="X6" s="271"/>
      <c r="Y6" s="271"/>
      <c r="Z6" s="222"/>
      <c r="AA6" s="270"/>
      <c r="AB6" s="270"/>
      <c r="AC6" s="274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</row>
    <row r="7" spans="1:43" ht="24.95" customHeight="1">
      <c r="A7" s="28">
        <v>1</v>
      </c>
      <c r="B7" s="391"/>
      <c r="C7" s="270" t="s">
        <v>825</v>
      </c>
      <c r="D7" s="271"/>
      <c r="E7" s="270" t="s">
        <v>1828</v>
      </c>
      <c r="F7" s="270" t="s">
        <v>825</v>
      </c>
      <c r="G7" s="270"/>
      <c r="H7" s="336"/>
      <c r="I7" s="270" t="s">
        <v>1047</v>
      </c>
      <c r="J7" s="279"/>
      <c r="K7" s="279"/>
      <c r="L7" s="279"/>
      <c r="M7" s="279">
        <v>37</v>
      </c>
      <c r="N7" s="279">
        <v>33.6</v>
      </c>
      <c r="O7" s="279">
        <v>40</v>
      </c>
      <c r="P7" s="279">
        <v>1345</v>
      </c>
      <c r="Q7" s="279"/>
      <c r="R7" s="404"/>
      <c r="S7" s="270">
        <v>2005</v>
      </c>
      <c r="T7" s="271"/>
      <c r="U7" s="271"/>
      <c r="V7" s="271"/>
      <c r="W7" s="271"/>
      <c r="X7" s="271"/>
      <c r="Y7" s="271"/>
      <c r="Z7" s="279"/>
      <c r="AA7" s="270"/>
      <c r="AB7" s="270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 t="s">
        <v>1829</v>
      </c>
    </row>
    <row r="8" spans="1:43" ht="24.95" customHeight="1">
      <c r="A8" s="28"/>
      <c r="B8" s="391"/>
      <c r="C8" s="270" t="s">
        <v>825</v>
      </c>
      <c r="D8" s="271"/>
      <c r="E8" s="270" t="s">
        <v>1830</v>
      </c>
      <c r="F8" s="270" t="s">
        <v>825</v>
      </c>
      <c r="G8" s="270"/>
      <c r="H8" s="336"/>
      <c r="I8" s="270" t="s">
        <v>1047</v>
      </c>
      <c r="J8" s="279"/>
      <c r="K8" s="279">
        <v>609</v>
      </c>
      <c r="L8" s="279">
        <v>1077</v>
      </c>
      <c r="M8" s="279">
        <v>10</v>
      </c>
      <c r="N8" s="279">
        <v>27</v>
      </c>
      <c r="O8" s="279">
        <v>6</v>
      </c>
      <c r="P8" s="279">
        <v>232</v>
      </c>
      <c r="Q8" s="279"/>
      <c r="R8" s="404"/>
      <c r="S8" s="270">
        <v>2004</v>
      </c>
      <c r="T8" s="271"/>
      <c r="U8" s="271"/>
      <c r="V8" s="271"/>
      <c r="W8" s="271"/>
      <c r="X8" s="271"/>
      <c r="Y8" s="271"/>
      <c r="Z8" s="279"/>
      <c r="AA8" s="270"/>
      <c r="AB8" s="270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 t="s">
        <v>1831</v>
      </c>
    </row>
    <row r="9" spans="1:43" ht="24.95" customHeight="1">
      <c r="A9" s="28"/>
      <c r="B9" s="391"/>
      <c r="C9" s="270" t="s">
        <v>825</v>
      </c>
      <c r="D9" s="271"/>
      <c r="E9" s="270" t="s">
        <v>1832</v>
      </c>
      <c r="F9" s="270" t="s">
        <v>825</v>
      </c>
      <c r="G9" s="270"/>
      <c r="H9" s="336"/>
      <c r="I9" s="270" t="s">
        <v>1047</v>
      </c>
      <c r="J9" s="279"/>
      <c r="K9" s="279"/>
      <c r="L9" s="279"/>
      <c r="M9" s="279">
        <v>12</v>
      </c>
      <c r="N9" s="279">
        <v>33</v>
      </c>
      <c r="O9" s="279">
        <v>22</v>
      </c>
      <c r="P9" s="279">
        <v>726</v>
      </c>
      <c r="Q9" s="279"/>
      <c r="R9" s="404"/>
      <c r="S9" s="270">
        <v>2008</v>
      </c>
      <c r="T9" s="271"/>
      <c r="U9" s="271"/>
      <c r="V9" s="271"/>
      <c r="W9" s="271"/>
      <c r="X9" s="271"/>
      <c r="Y9" s="271"/>
      <c r="Z9" s="279"/>
      <c r="AA9" s="270"/>
      <c r="AB9" s="270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 t="s">
        <v>1833</v>
      </c>
    </row>
    <row r="10" spans="1:43" ht="24.95" customHeight="1">
      <c r="A10" s="28"/>
      <c r="B10" s="391"/>
      <c r="C10" s="270" t="s">
        <v>1834</v>
      </c>
      <c r="D10" s="271"/>
      <c r="E10" s="270" t="s">
        <v>1835</v>
      </c>
      <c r="F10" s="270" t="s">
        <v>1836</v>
      </c>
      <c r="G10" s="270"/>
      <c r="H10" s="336"/>
      <c r="I10" s="270" t="s">
        <v>1837</v>
      </c>
      <c r="J10" s="222"/>
      <c r="K10" s="222">
        <v>2520</v>
      </c>
      <c r="L10" s="222">
        <v>18860</v>
      </c>
      <c r="M10" s="222">
        <v>12</v>
      </c>
      <c r="N10" s="222">
        <v>21.9</v>
      </c>
      <c r="O10" s="222">
        <v>12</v>
      </c>
      <c r="P10" s="222">
        <v>304</v>
      </c>
      <c r="Q10" s="222"/>
      <c r="R10" s="405"/>
      <c r="S10" s="270">
        <v>2006</v>
      </c>
      <c r="T10" s="271"/>
      <c r="U10" s="271"/>
      <c r="V10" s="271"/>
      <c r="W10" s="271"/>
      <c r="X10" s="271"/>
      <c r="Y10" s="271"/>
      <c r="Z10" s="222">
        <v>61</v>
      </c>
      <c r="AA10" s="270"/>
      <c r="AB10" s="270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 t="s">
        <v>1838</v>
      </c>
    </row>
    <row r="11" spans="1:43" ht="24.95" customHeight="1">
      <c r="A11" s="28"/>
      <c r="B11" s="391"/>
      <c r="C11" s="270" t="s">
        <v>1834</v>
      </c>
      <c r="D11" s="271"/>
      <c r="E11" s="270" t="s">
        <v>1839</v>
      </c>
      <c r="F11" s="270" t="s">
        <v>1836</v>
      </c>
      <c r="G11" s="270"/>
      <c r="H11" s="336"/>
      <c r="I11" s="270" t="s">
        <v>1837</v>
      </c>
      <c r="J11" s="222"/>
      <c r="K11" s="222">
        <v>2077</v>
      </c>
      <c r="L11" s="222">
        <v>7914</v>
      </c>
      <c r="M11" s="222">
        <v>11</v>
      </c>
      <c r="N11" s="222">
        <v>24.1</v>
      </c>
      <c r="O11" s="222">
        <v>9.1</v>
      </c>
      <c r="P11" s="222">
        <v>220</v>
      </c>
      <c r="Q11" s="222"/>
      <c r="R11" s="405"/>
      <c r="S11" s="270">
        <v>2012</v>
      </c>
      <c r="T11" s="271"/>
      <c r="U11" s="271"/>
      <c r="V11" s="271"/>
      <c r="W11" s="271"/>
      <c r="X11" s="271"/>
      <c r="Y11" s="271"/>
      <c r="Z11" s="222">
        <v>24</v>
      </c>
      <c r="AA11" s="270"/>
      <c r="AB11" s="270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 t="s">
        <v>1840</v>
      </c>
    </row>
    <row r="12" spans="1:43" ht="24.95" customHeight="1">
      <c r="A12" s="28"/>
      <c r="B12" s="391"/>
      <c r="C12" s="270" t="s">
        <v>1063</v>
      </c>
      <c r="D12" s="271"/>
      <c r="E12" s="270" t="s">
        <v>1841</v>
      </c>
      <c r="F12" s="270" t="s">
        <v>828</v>
      </c>
      <c r="G12" s="270"/>
      <c r="H12" s="336"/>
      <c r="I12" s="270" t="s">
        <v>1842</v>
      </c>
      <c r="J12" s="222">
        <v>7347</v>
      </c>
      <c r="K12" s="302">
        <v>1065.8800000000001</v>
      </c>
      <c r="L12" s="222">
        <v>4296</v>
      </c>
      <c r="M12" s="222">
        <v>8</v>
      </c>
      <c r="N12" s="303">
        <v>2.4</v>
      </c>
      <c r="O12" s="303">
        <v>4.5</v>
      </c>
      <c r="P12" s="222">
        <v>175</v>
      </c>
      <c r="Q12" s="222"/>
      <c r="R12" s="405"/>
      <c r="S12" s="270">
        <v>1993</v>
      </c>
      <c r="T12" s="271"/>
      <c r="U12" s="271"/>
      <c r="V12" s="271"/>
      <c r="W12" s="271"/>
      <c r="X12" s="271"/>
      <c r="Y12" s="271"/>
      <c r="Z12" s="222"/>
      <c r="AA12" s="270"/>
      <c r="AB12" s="270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376"/>
    </row>
    <row r="13" spans="1:43" ht="24.95" customHeight="1">
      <c r="A13" s="28"/>
      <c r="B13" s="391"/>
      <c r="C13" s="270" t="s">
        <v>869</v>
      </c>
      <c r="D13" s="271"/>
      <c r="E13" s="270" t="s">
        <v>1843</v>
      </c>
      <c r="F13" s="270" t="s">
        <v>869</v>
      </c>
      <c r="G13" s="270"/>
      <c r="H13" s="336"/>
      <c r="I13" s="270" t="s">
        <v>1844</v>
      </c>
      <c r="J13" s="279">
        <v>35016</v>
      </c>
      <c r="K13" s="279">
        <v>570</v>
      </c>
      <c r="L13" s="279">
        <v>946</v>
      </c>
      <c r="M13" s="279">
        <v>52</v>
      </c>
      <c r="N13" s="279">
        <v>65</v>
      </c>
      <c r="O13" s="279">
        <v>201</v>
      </c>
      <c r="P13" s="279">
        <v>13065</v>
      </c>
      <c r="Q13" s="279"/>
      <c r="R13" s="404"/>
      <c r="S13" s="270">
        <v>1971</v>
      </c>
      <c r="T13" s="271"/>
      <c r="U13" s="271"/>
      <c r="V13" s="271"/>
      <c r="W13" s="271"/>
      <c r="X13" s="271"/>
      <c r="Y13" s="271"/>
      <c r="Z13" s="279"/>
      <c r="AA13" s="270"/>
      <c r="AB13" s="270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376"/>
    </row>
    <row r="14" spans="1:43" ht="24.95" customHeight="1">
      <c r="A14" s="28"/>
      <c r="B14" s="391"/>
      <c r="C14" s="270" t="s">
        <v>869</v>
      </c>
      <c r="D14" s="271"/>
      <c r="E14" s="270" t="s">
        <v>1845</v>
      </c>
      <c r="F14" s="270" t="s">
        <v>869</v>
      </c>
      <c r="G14" s="270"/>
      <c r="H14" s="336"/>
      <c r="I14" s="270" t="s">
        <v>1844</v>
      </c>
      <c r="J14" s="279">
        <v>2973</v>
      </c>
      <c r="K14" s="279">
        <v>1086</v>
      </c>
      <c r="L14" s="279">
        <v>8479</v>
      </c>
      <c r="M14" s="279">
        <v>29</v>
      </c>
      <c r="N14" s="279">
        <v>72</v>
      </c>
      <c r="O14" s="279">
        <v>40</v>
      </c>
      <c r="P14" s="279">
        <v>2900</v>
      </c>
      <c r="Q14" s="279"/>
      <c r="R14" s="404"/>
      <c r="S14" s="270">
        <v>2001</v>
      </c>
      <c r="T14" s="271"/>
      <c r="U14" s="271"/>
      <c r="V14" s="271"/>
      <c r="W14" s="271"/>
      <c r="X14" s="271"/>
      <c r="Y14" s="271"/>
      <c r="Z14" s="279"/>
      <c r="AA14" s="270"/>
      <c r="AB14" s="270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376"/>
    </row>
    <row r="15" spans="1:43" ht="24.95" customHeight="1">
      <c r="A15" s="28"/>
      <c r="B15" s="391"/>
      <c r="C15" s="276" t="s">
        <v>1610</v>
      </c>
      <c r="D15" s="274" t="s">
        <v>1846</v>
      </c>
      <c r="E15" s="276" t="s">
        <v>1847</v>
      </c>
      <c r="F15" s="276" t="s">
        <v>1610</v>
      </c>
      <c r="G15" s="276" t="s">
        <v>1848</v>
      </c>
      <c r="H15" s="336" t="s">
        <v>1614</v>
      </c>
      <c r="I15" s="276" t="s">
        <v>1849</v>
      </c>
      <c r="J15" s="280"/>
      <c r="K15" s="280">
        <v>2121</v>
      </c>
      <c r="L15" s="280">
        <v>2121</v>
      </c>
      <c r="M15" s="279">
        <v>72</v>
      </c>
      <c r="N15" s="279">
        <v>57</v>
      </c>
      <c r="O15" s="279">
        <v>150</v>
      </c>
      <c r="P15" s="279">
        <v>2121</v>
      </c>
      <c r="Q15" s="279"/>
      <c r="R15" s="279"/>
      <c r="S15" s="291">
        <v>1999</v>
      </c>
      <c r="T15" s="274" t="s">
        <v>1850</v>
      </c>
      <c r="U15" s="271"/>
      <c r="V15" s="271"/>
      <c r="W15" s="271"/>
      <c r="X15" s="271"/>
      <c r="Y15" s="271"/>
      <c r="Z15" s="280">
        <v>7124</v>
      </c>
      <c r="AA15" s="270"/>
      <c r="AB15" s="270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</row>
    <row r="16" spans="1:43" ht="24.95" customHeight="1">
      <c r="A16" s="28"/>
      <c r="B16" s="391"/>
      <c r="C16" s="270" t="s">
        <v>898</v>
      </c>
      <c r="D16" s="271" t="s">
        <v>1851</v>
      </c>
      <c r="E16" s="270" t="s">
        <v>1852</v>
      </c>
      <c r="F16" s="270" t="s">
        <v>898</v>
      </c>
      <c r="G16" s="270" t="s">
        <v>901</v>
      </c>
      <c r="H16" s="336" t="s">
        <v>902</v>
      </c>
      <c r="I16" s="270" t="s">
        <v>1853</v>
      </c>
      <c r="J16" s="279"/>
      <c r="K16" s="279">
        <v>2488.54</v>
      </c>
      <c r="L16" s="279">
        <v>8847.27</v>
      </c>
      <c r="M16" s="279">
        <v>12</v>
      </c>
      <c r="N16" s="279">
        <v>2.2999999999999998</v>
      </c>
      <c r="O16" s="279">
        <v>3.6</v>
      </c>
      <c r="P16" s="279">
        <v>292</v>
      </c>
      <c r="Q16" s="279"/>
      <c r="R16" s="279"/>
      <c r="S16" s="270">
        <v>2003</v>
      </c>
      <c r="T16" s="271"/>
      <c r="U16" s="271"/>
      <c r="V16" s="271"/>
      <c r="W16" s="271"/>
      <c r="X16" s="271"/>
      <c r="Y16" s="271"/>
      <c r="Z16" s="279"/>
      <c r="AA16" s="270"/>
      <c r="AB16" s="270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 t="s">
        <v>1854</v>
      </c>
    </row>
    <row r="17" spans="1:43" ht="24.95" customHeight="1">
      <c r="A17" s="28"/>
      <c r="B17" s="391"/>
      <c r="C17" s="270" t="s">
        <v>898</v>
      </c>
      <c r="D17" s="271"/>
      <c r="E17" s="270" t="s">
        <v>1855</v>
      </c>
      <c r="F17" s="270" t="s">
        <v>828</v>
      </c>
      <c r="G17" s="270"/>
      <c r="H17" s="336"/>
      <c r="I17" s="270" t="s">
        <v>1856</v>
      </c>
      <c r="J17" s="222"/>
      <c r="K17" s="222">
        <v>2154</v>
      </c>
      <c r="L17" s="222">
        <v>4963</v>
      </c>
      <c r="M17" s="222">
        <v>10</v>
      </c>
      <c r="N17" s="222">
        <v>11</v>
      </c>
      <c r="O17" s="222">
        <v>33</v>
      </c>
      <c r="P17" s="222">
        <v>350</v>
      </c>
      <c r="Q17" s="222"/>
      <c r="R17" s="405"/>
      <c r="S17" s="270">
        <v>2005</v>
      </c>
      <c r="T17" s="271"/>
      <c r="U17" s="271"/>
      <c r="V17" s="271"/>
      <c r="W17" s="271"/>
      <c r="X17" s="271"/>
      <c r="Y17" s="271"/>
      <c r="Z17" s="222"/>
      <c r="AA17" s="270"/>
      <c r="AB17" s="270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376"/>
    </row>
    <row r="18" spans="1:43" ht="24.95" customHeight="1">
      <c r="A18" s="28"/>
      <c r="B18" s="391"/>
      <c r="C18" s="270" t="s">
        <v>906</v>
      </c>
      <c r="D18" s="294" t="s">
        <v>1857</v>
      </c>
      <c r="E18" s="270" t="s">
        <v>1858</v>
      </c>
      <c r="F18" s="270" t="s">
        <v>906</v>
      </c>
      <c r="G18" s="336"/>
      <c r="H18" s="270" t="s">
        <v>1859</v>
      </c>
      <c r="I18" s="270" t="s">
        <v>1657</v>
      </c>
      <c r="J18" s="279"/>
      <c r="K18" s="279">
        <v>3689</v>
      </c>
      <c r="L18" s="279">
        <v>5031</v>
      </c>
      <c r="M18" s="222">
        <v>9</v>
      </c>
      <c r="N18" s="222">
        <v>8</v>
      </c>
      <c r="O18" s="222">
        <v>34</v>
      </c>
      <c r="P18" s="222">
        <v>250</v>
      </c>
      <c r="Q18" s="222"/>
      <c r="R18" s="405"/>
      <c r="S18" s="270">
        <v>2009</v>
      </c>
      <c r="T18" s="271"/>
      <c r="U18" s="271"/>
      <c r="V18" s="271"/>
      <c r="W18" s="271"/>
      <c r="X18" s="271"/>
      <c r="Y18" s="271"/>
      <c r="Z18" s="222"/>
      <c r="AA18" s="270"/>
      <c r="AB18" s="270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 t="s">
        <v>1860</v>
      </c>
    </row>
    <row r="19" spans="1:43" ht="24.95" customHeight="1">
      <c r="A19" s="28"/>
      <c r="B19" s="391"/>
      <c r="C19" s="270" t="s">
        <v>911</v>
      </c>
      <c r="D19" s="271"/>
      <c r="E19" s="270" t="s">
        <v>1861</v>
      </c>
      <c r="F19" s="270" t="s">
        <v>911</v>
      </c>
      <c r="G19" s="270"/>
      <c r="H19" s="336"/>
      <c r="I19" s="270" t="s">
        <v>1862</v>
      </c>
      <c r="J19" s="222"/>
      <c r="K19" s="222">
        <v>4236</v>
      </c>
      <c r="L19" s="222">
        <v>19261.419999999998</v>
      </c>
      <c r="M19" s="222">
        <v>21</v>
      </c>
      <c r="N19" s="222"/>
      <c r="O19" s="222"/>
      <c r="P19" s="222"/>
      <c r="Q19" s="222"/>
      <c r="R19" s="405"/>
      <c r="S19" s="270">
        <v>2002</v>
      </c>
      <c r="T19" s="271"/>
      <c r="U19" s="271"/>
      <c r="V19" s="271"/>
      <c r="W19" s="271"/>
      <c r="X19" s="271"/>
      <c r="Y19" s="271"/>
      <c r="Z19" s="222"/>
      <c r="AA19" s="270"/>
      <c r="AB19" s="270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 t="s">
        <v>1863</v>
      </c>
    </row>
    <row r="20" spans="1:43" ht="24.95" customHeight="1">
      <c r="A20" s="28"/>
      <c r="B20" s="391"/>
      <c r="C20" s="270" t="s">
        <v>911</v>
      </c>
      <c r="D20" s="271"/>
      <c r="E20" s="406" t="s">
        <v>1864</v>
      </c>
      <c r="F20" s="270" t="s">
        <v>828</v>
      </c>
      <c r="G20" s="270"/>
      <c r="H20" s="336"/>
      <c r="I20" s="270" t="s">
        <v>1865</v>
      </c>
      <c r="J20" s="222">
        <v>1524</v>
      </c>
      <c r="K20" s="222">
        <v>716</v>
      </c>
      <c r="L20" s="222">
        <v>4708</v>
      </c>
      <c r="M20" s="222">
        <v>7</v>
      </c>
      <c r="N20" s="222">
        <v>5</v>
      </c>
      <c r="O20" s="222">
        <v>21</v>
      </c>
      <c r="P20" s="222">
        <v>410</v>
      </c>
      <c r="Q20" s="222"/>
      <c r="R20" s="405"/>
      <c r="S20" s="270">
        <v>2009</v>
      </c>
      <c r="T20" s="271"/>
      <c r="U20" s="374"/>
      <c r="V20" s="374"/>
      <c r="W20" s="374"/>
      <c r="X20" s="374"/>
      <c r="Y20" s="374"/>
      <c r="Z20" s="222"/>
      <c r="AA20" s="393"/>
      <c r="AB20" s="393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271"/>
    </row>
    <row r="21" spans="1:43" ht="24.95" customHeight="1">
      <c r="A21" s="28"/>
      <c r="B21" s="391"/>
      <c r="C21" s="270" t="s">
        <v>917</v>
      </c>
      <c r="D21" s="271"/>
      <c r="E21" s="270" t="s">
        <v>1866</v>
      </c>
      <c r="F21" s="270" t="s">
        <v>917</v>
      </c>
      <c r="G21" s="270"/>
      <c r="H21" s="336"/>
      <c r="I21" s="270" t="s">
        <v>922</v>
      </c>
      <c r="J21" s="222"/>
      <c r="K21" s="222">
        <v>1062</v>
      </c>
      <c r="L21" s="222">
        <v>3059</v>
      </c>
      <c r="M21" s="222">
        <v>9</v>
      </c>
      <c r="N21" s="222">
        <v>23.4</v>
      </c>
      <c r="O21" s="222">
        <v>6</v>
      </c>
      <c r="P21" s="222">
        <v>276</v>
      </c>
      <c r="Q21" s="222"/>
      <c r="R21" s="405"/>
      <c r="S21" s="270">
        <v>2007</v>
      </c>
      <c r="T21" s="271"/>
      <c r="U21" s="271"/>
      <c r="V21" s="271"/>
      <c r="W21" s="271"/>
      <c r="X21" s="271"/>
      <c r="Y21" s="271"/>
      <c r="Z21" s="222"/>
      <c r="AA21" s="270"/>
      <c r="AB21" s="270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 t="s">
        <v>1867</v>
      </c>
    </row>
    <row r="22" spans="1:43" ht="24.95" customHeight="1">
      <c r="A22" s="28"/>
      <c r="B22" s="391"/>
      <c r="C22" s="270" t="s">
        <v>929</v>
      </c>
      <c r="D22" s="271"/>
      <c r="E22" s="270" t="s">
        <v>1868</v>
      </c>
      <c r="F22" s="270" t="s">
        <v>929</v>
      </c>
      <c r="G22" s="270"/>
      <c r="H22" s="336"/>
      <c r="I22" s="270" t="s">
        <v>1869</v>
      </c>
      <c r="J22" s="222"/>
      <c r="K22" s="222">
        <v>1796</v>
      </c>
      <c r="L22" s="222">
        <v>11357</v>
      </c>
      <c r="M22" s="222">
        <v>9</v>
      </c>
      <c r="N22" s="222">
        <v>22.5</v>
      </c>
      <c r="O22" s="222">
        <v>10.3</v>
      </c>
      <c r="P22" s="222">
        <v>289.45999999999998</v>
      </c>
      <c r="Q22" s="222"/>
      <c r="R22" s="222"/>
      <c r="S22" s="270">
        <v>2007</v>
      </c>
      <c r="T22" s="271"/>
      <c r="U22" s="271"/>
      <c r="V22" s="271"/>
      <c r="W22" s="271"/>
      <c r="X22" s="271"/>
      <c r="Y22" s="271"/>
      <c r="Z22" s="222">
        <v>80</v>
      </c>
      <c r="AA22" s="270"/>
      <c r="AB22" s="270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 t="s">
        <v>1870</v>
      </c>
    </row>
    <row r="23" spans="1:43" ht="24.95" customHeight="1">
      <c r="A23" s="28"/>
      <c r="B23" s="391"/>
      <c r="C23" s="276" t="s">
        <v>952</v>
      </c>
      <c r="D23" s="274"/>
      <c r="E23" s="276" t="s">
        <v>1871</v>
      </c>
      <c r="F23" s="276" t="s">
        <v>952</v>
      </c>
      <c r="G23" s="276"/>
      <c r="H23" s="276"/>
      <c r="I23" s="276" t="s">
        <v>1872</v>
      </c>
      <c r="J23" s="280"/>
      <c r="K23" s="280">
        <v>1456</v>
      </c>
      <c r="L23" s="280">
        <v>9131</v>
      </c>
      <c r="M23" s="280">
        <v>10</v>
      </c>
      <c r="N23" s="280">
        <v>11</v>
      </c>
      <c r="O23" s="280">
        <v>22.5</v>
      </c>
      <c r="P23" s="280">
        <v>269.83999999999997</v>
      </c>
      <c r="Q23" s="280"/>
      <c r="R23" s="280"/>
      <c r="S23" s="274">
        <v>2004</v>
      </c>
      <c r="T23" s="274"/>
      <c r="U23" s="274"/>
      <c r="V23" s="274"/>
      <c r="W23" s="274"/>
      <c r="X23" s="274"/>
      <c r="Y23" s="274"/>
      <c r="Z23" s="280">
        <v>15888</v>
      </c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 t="s">
        <v>1873</v>
      </c>
    </row>
    <row r="24" spans="1:43" ht="24.95" customHeight="1">
      <c r="A24" s="28"/>
      <c r="B24" s="391"/>
      <c r="C24" s="276" t="s">
        <v>962</v>
      </c>
      <c r="D24" s="274"/>
      <c r="E24" s="276" t="s">
        <v>1874</v>
      </c>
      <c r="F24" s="276" t="s">
        <v>962</v>
      </c>
      <c r="G24" s="276"/>
      <c r="H24" s="276"/>
      <c r="I24" s="276" t="s">
        <v>1875</v>
      </c>
      <c r="J24" s="280"/>
      <c r="K24" s="280">
        <v>2597</v>
      </c>
      <c r="L24" s="279">
        <v>8650</v>
      </c>
      <c r="M24" s="280">
        <v>25</v>
      </c>
      <c r="N24" s="280">
        <v>17</v>
      </c>
      <c r="O24" s="280">
        <v>54.5</v>
      </c>
      <c r="P24" s="280">
        <v>1163</v>
      </c>
      <c r="Q24" s="280"/>
      <c r="R24" s="280"/>
      <c r="S24" s="274">
        <v>2002</v>
      </c>
      <c r="T24" s="274"/>
      <c r="U24" s="274"/>
      <c r="V24" s="274"/>
      <c r="W24" s="274"/>
      <c r="X24" s="274"/>
      <c r="Y24" s="274"/>
      <c r="Z24" s="280">
        <v>19300</v>
      </c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 t="s">
        <v>1870</v>
      </c>
    </row>
    <row r="25" spans="1:43" ht="24.95" customHeight="1">
      <c r="A25" s="28"/>
      <c r="B25" s="391"/>
      <c r="C25" s="276" t="s">
        <v>976</v>
      </c>
      <c r="D25" s="274"/>
      <c r="E25" s="276" t="s">
        <v>1876</v>
      </c>
      <c r="F25" s="276" t="s">
        <v>976</v>
      </c>
      <c r="G25" s="276"/>
      <c r="H25" s="276"/>
      <c r="I25" s="276" t="s">
        <v>1877</v>
      </c>
      <c r="J25" s="222"/>
      <c r="K25" s="222">
        <v>1924.19</v>
      </c>
      <c r="L25" s="222">
        <v>6985</v>
      </c>
      <c r="M25" s="280">
        <v>6</v>
      </c>
      <c r="N25" s="280"/>
      <c r="O25" s="280"/>
      <c r="P25" s="280">
        <v>158</v>
      </c>
      <c r="Q25" s="280"/>
      <c r="R25" s="280"/>
      <c r="S25" s="274">
        <v>2011</v>
      </c>
      <c r="T25" s="274"/>
      <c r="U25" s="274"/>
      <c r="V25" s="274"/>
      <c r="W25" s="274"/>
      <c r="X25" s="274"/>
      <c r="Y25" s="274"/>
      <c r="Z25" s="280">
        <v>60</v>
      </c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 t="s">
        <v>1870</v>
      </c>
    </row>
    <row r="26" spans="1:43" ht="24.95" customHeight="1">
      <c r="A26" s="28">
        <v>2</v>
      </c>
      <c r="B26" s="391"/>
      <c r="C26" s="415" t="s">
        <v>3446</v>
      </c>
      <c r="D26" s="429"/>
      <c r="E26" s="415" t="s">
        <v>3466</v>
      </c>
      <c r="F26" s="415" t="s">
        <v>3446</v>
      </c>
      <c r="G26" s="415"/>
      <c r="H26" s="415"/>
      <c r="I26" s="415" t="s">
        <v>3467</v>
      </c>
      <c r="J26" s="419">
        <v>766</v>
      </c>
      <c r="K26" s="418">
        <v>766</v>
      </c>
      <c r="L26" s="418">
        <v>1501</v>
      </c>
      <c r="M26" s="418">
        <v>16</v>
      </c>
      <c r="N26" s="418"/>
      <c r="O26" s="419">
        <v>5</v>
      </c>
      <c r="P26" s="418">
        <v>748</v>
      </c>
      <c r="Q26" s="418"/>
      <c r="R26" s="418"/>
      <c r="S26" s="429">
        <v>2008</v>
      </c>
      <c r="T26" s="429"/>
      <c r="U26" s="429"/>
      <c r="V26" s="429"/>
      <c r="W26" s="429"/>
      <c r="X26" s="429"/>
      <c r="Y26" s="429"/>
      <c r="Z26" s="418">
        <v>1180</v>
      </c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274"/>
      <c r="AM26" s="274"/>
      <c r="AN26" s="274"/>
      <c r="AO26" s="274"/>
      <c r="AP26" s="274"/>
      <c r="AQ26" s="442" t="s">
        <v>3488</v>
      </c>
    </row>
    <row r="27" spans="1:43" ht="24.95" customHeight="1">
      <c r="A27" s="28"/>
      <c r="B27" s="391"/>
      <c r="C27" s="430" t="s">
        <v>3462</v>
      </c>
      <c r="D27" s="431"/>
      <c r="E27" s="430" t="s">
        <v>3468</v>
      </c>
      <c r="F27" s="430" t="s">
        <v>3462</v>
      </c>
      <c r="G27" s="430"/>
      <c r="H27" s="430"/>
      <c r="I27" s="430" t="s">
        <v>3469</v>
      </c>
      <c r="J27" s="419">
        <v>26092</v>
      </c>
      <c r="K27" s="419">
        <v>1724</v>
      </c>
      <c r="L27" s="419">
        <v>7380</v>
      </c>
      <c r="M27" s="419">
        <v>18</v>
      </c>
      <c r="N27" s="419"/>
      <c r="O27" s="419">
        <v>8</v>
      </c>
      <c r="P27" s="419">
        <v>750</v>
      </c>
      <c r="Q27" s="419"/>
      <c r="R27" s="419"/>
      <c r="S27" s="431">
        <v>2009</v>
      </c>
      <c r="T27" s="431"/>
      <c r="U27" s="431"/>
      <c r="V27" s="431"/>
      <c r="W27" s="431"/>
      <c r="X27" s="431"/>
      <c r="Y27" s="431"/>
      <c r="Z27" s="419">
        <v>7290</v>
      </c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274"/>
      <c r="AM27" s="274"/>
      <c r="AN27" s="274"/>
      <c r="AO27" s="274"/>
      <c r="AP27" s="274"/>
      <c r="AQ27" s="431" t="s">
        <v>3470</v>
      </c>
    </row>
    <row r="28" spans="1:43" ht="24.95" customHeight="1">
      <c r="A28" s="28"/>
      <c r="B28" s="391"/>
      <c r="C28" s="430" t="s">
        <v>3462</v>
      </c>
      <c r="D28" s="431"/>
      <c r="E28" s="430" t="s">
        <v>3471</v>
      </c>
      <c r="F28" s="430" t="s">
        <v>3462</v>
      </c>
      <c r="G28" s="430"/>
      <c r="H28" s="430"/>
      <c r="I28" s="430" t="s">
        <v>3472</v>
      </c>
      <c r="J28" s="419">
        <v>13886</v>
      </c>
      <c r="K28" s="419">
        <v>10140</v>
      </c>
      <c r="L28" s="419">
        <v>14317</v>
      </c>
      <c r="M28" s="419">
        <v>15</v>
      </c>
      <c r="N28" s="419"/>
      <c r="O28" s="419">
        <v>4</v>
      </c>
      <c r="P28" s="419">
        <v>742</v>
      </c>
      <c r="Q28" s="419"/>
      <c r="R28" s="419"/>
      <c r="S28" s="431">
        <v>2010</v>
      </c>
      <c r="T28" s="431"/>
      <c r="U28" s="431"/>
      <c r="V28" s="431"/>
      <c r="W28" s="431"/>
      <c r="X28" s="431"/>
      <c r="Y28" s="431"/>
      <c r="Z28" s="419">
        <v>18549</v>
      </c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274"/>
      <c r="AM28" s="274"/>
      <c r="AN28" s="274"/>
      <c r="AO28" s="274"/>
      <c r="AP28" s="274"/>
      <c r="AQ28" s="431" t="s">
        <v>3470</v>
      </c>
    </row>
    <row r="29" spans="1:43" ht="24.95" customHeight="1">
      <c r="A29" s="28"/>
      <c r="B29" s="391"/>
      <c r="C29" s="430" t="s">
        <v>3462</v>
      </c>
      <c r="D29" s="431"/>
      <c r="E29" s="430" t="s">
        <v>3473</v>
      </c>
      <c r="F29" s="430" t="s">
        <v>3462</v>
      </c>
      <c r="G29" s="430"/>
      <c r="H29" s="430"/>
      <c r="I29" s="430" t="s">
        <v>3464</v>
      </c>
      <c r="J29" s="419">
        <v>2262</v>
      </c>
      <c r="K29" s="419"/>
      <c r="L29" s="419">
        <v>13713</v>
      </c>
      <c r="M29" s="419">
        <v>15</v>
      </c>
      <c r="N29" s="419">
        <v>19.5</v>
      </c>
      <c r="O29" s="419">
        <v>28.3</v>
      </c>
      <c r="P29" s="419">
        <v>552.05999999999995</v>
      </c>
      <c r="Q29" s="419"/>
      <c r="R29" s="419"/>
      <c r="S29" s="431">
        <v>2013</v>
      </c>
      <c r="T29" s="431"/>
      <c r="U29" s="431"/>
      <c r="V29" s="431"/>
      <c r="W29" s="431"/>
      <c r="X29" s="431"/>
      <c r="Y29" s="431"/>
      <c r="Z29" s="419">
        <v>72708</v>
      </c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274"/>
      <c r="AM29" s="274"/>
      <c r="AN29" s="274"/>
      <c r="AO29" s="274"/>
      <c r="AP29" s="274"/>
      <c r="AQ29" s="431" t="s">
        <v>3461</v>
      </c>
    </row>
    <row r="30" spans="1:43" ht="24.95" customHeight="1">
      <c r="A30" s="28"/>
      <c r="B30" s="391"/>
      <c r="C30" s="270" t="s">
        <v>996</v>
      </c>
      <c r="D30" s="271" t="s">
        <v>1878</v>
      </c>
      <c r="E30" s="270" t="s">
        <v>1879</v>
      </c>
      <c r="F30" s="270" t="s">
        <v>996</v>
      </c>
      <c r="G30" s="270" t="s">
        <v>1880</v>
      </c>
      <c r="H30" s="407" t="s">
        <v>1881</v>
      </c>
      <c r="I30" s="270" t="s">
        <v>1882</v>
      </c>
      <c r="J30" s="222"/>
      <c r="K30" s="222">
        <v>1571</v>
      </c>
      <c r="L30" s="222">
        <v>9914</v>
      </c>
      <c r="M30" s="222">
        <v>8</v>
      </c>
      <c r="N30" s="222">
        <v>13</v>
      </c>
      <c r="O30" s="222">
        <v>15</v>
      </c>
      <c r="P30" s="222">
        <v>195</v>
      </c>
      <c r="Q30" s="222"/>
      <c r="R30" s="222"/>
      <c r="S30" s="270">
        <v>2005</v>
      </c>
      <c r="T30" s="574">
        <v>19000</v>
      </c>
      <c r="U30" s="574"/>
      <c r="V30" s="574"/>
      <c r="W30" s="574"/>
      <c r="X30" s="574"/>
      <c r="Y30" s="271"/>
      <c r="Z30" s="222"/>
      <c r="AA30" s="270"/>
      <c r="AB30" s="271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</row>
    <row r="31" spans="1:43" ht="24.95" customHeight="1">
      <c r="A31" s="28"/>
      <c r="B31" s="391"/>
      <c r="C31" s="270" t="s">
        <v>996</v>
      </c>
      <c r="D31" s="271" t="s">
        <v>1883</v>
      </c>
      <c r="E31" s="270" t="s">
        <v>1884</v>
      </c>
      <c r="F31" s="270" t="s">
        <v>996</v>
      </c>
      <c r="G31" s="270" t="s">
        <v>1885</v>
      </c>
      <c r="H31" s="407" t="s">
        <v>1881</v>
      </c>
      <c r="I31" s="270" t="s">
        <v>1882</v>
      </c>
      <c r="J31" s="222">
        <v>1087</v>
      </c>
      <c r="K31" s="222">
        <v>1087</v>
      </c>
      <c r="L31" s="222">
        <v>4030</v>
      </c>
      <c r="M31" s="222">
        <v>4</v>
      </c>
      <c r="N31" s="222">
        <v>12</v>
      </c>
      <c r="O31" s="222">
        <v>11</v>
      </c>
      <c r="P31" s="222">
        <v>132</v>
      </c>
      <c r="Q31" s="222"/>
      <c r="R31" s="270"/>
      <c r="S31" s="464">
        <v>2004</v>
      </c>
      <c r="T31" s="464"/>
      <c r="U31" s="464"/>
      <c r="V31" s="464"/>
      <c r="W31" s="464"/>
      <c r="X31" s="271">
        <v>7469</v>
      </c>
      <c r="Y31" s="222"/>
      <c r="Z31" s="270"/>
      <c r="AA31" s="271"/>
      <c r="AB31" s="271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  <c r="AP31" s="403"/>
      <c r="AQ31" s="403"/>
    </row>
    <row r="32" spans="1:43" ht="24.95" customHeight="1">
      <c r="A32" s="28"/>
      <c r="B32" s="391"/>
      <c r="C32" s="270" t="s">
        <v>996</v>
      </c>
      <c r="D32" s="271"/>
      <c r="E32" s="270" t="s">
        <v>1886</v>
      </c>
      <c r="F32" s="270" t="s">
        <v>828</v>
      </c>
      <c r="G32" s="270"/>
      <c r="H32" s="336"/>
      <c r="I32" s="270" t="s">
        <v>1887</v>
      </c>
      <c r="J32" s="271"/>
      <c r="K32" s="222">
        <v>41328</v>
      </c>
      <c r="L32" s="222">
        <v>2095</v>
      </c>
      <c r="M32" s="222">
        <v>7</v>
      </c>
      <c r="N32" s="222">
        <v>12</v>
      </c>
      <c r="O32" s="222">
        <v>10</v>
      </c>
      <c r="P32" s="222">
        <v>115</v>
      </c>
      <c r="Q32" s="222"/>
      <c r="R32" s="405"/>
      <c r="S32" s="270">
        <v>2002</v>
      </c>
      <c r="T32" s="271"/>
      <c r="U32" s="271"/>
      <c r="V32" s="271"/>
      <c r="W32" s="271"/>
      <c r="X32" s="271"/>
      <c r="Y32" s="271"/>
      <c r="Z32" s="222"/>
      <c r="AA32" s="270"/>
      <c r="AB32" s="270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376"/>
    </row>
    <row r="33" spans="1:43" ht="24.95" customHeight="1">
      <c r="A33" s="28"/>
      <c r="B33" s="391"/>
      <c r="C33" s="270" t="s">
        <v>1007</v>
      </c>
      <c r="D33" s="271"/>
      <c r="E33" s="270" t="s">
        <v>1888</v>
      </c>
      <c r="F33" s="270" t="s">
        <v>1009</v>
      </c>
      <c r="G33" s="270"/>
      <c r="H33" s="336"/>
      <c r="I33" s="270" t="s">
        <v>1010</v>
      </c>
      <c r="J33" s="222"/>
      <c r="K33" s="222">
        <v>702</v>
      </c>
      <c r="L33" s="222">
        <v>702</v>
      </c>
      <c r="M33" s="222">
        <v>21</v>
      </c>
      <c r="N33" s="222">
        <v>13</v>
      </c>
      <c r="O33" s="222">
        <v>44</v>
      </c>
      <c r="P33" s="222">
        <v>348</v>
      </c>
      <c r="Q33" s="222"/>
      <c r="R33" s="405"/>
      <c r="S33" s="270">
        <v>1996</v>
      </c>
      <c r="T33" s="271"/>
      <c r="U33" s="271"/>
      <c r="V33" s="271"/>
      <c r="W33" s="271"/>
      <c r="X33" s="271"/>
      <c r="Y33" s="271"/>
      <c r="Z33" s="222"/>
      <c r="AA33" s="270"/>
      <c r="AB33" s="270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 t="s">
        <v>1889</v>
      </c>
    </row>
    <row r="34" spans="1:43" ht="24.95" customHeight="1">
      <c r="A34" s="28"/>
      <c r="B34" s="391"/>
      <c r="C34" s="270" t="s">
        <v>1007</v>
      </c>
      <c r="D34" s="271"/>
      <c r="E34" s="270" t="s">
        <v>1890</v>
      </c>
      <c r="F34" s="270" t="s">
        <v>1009</v>
      </c>
      <c r="G34" s="270"/>
      <c r="H34" s="336"/>
      <c r="I34" s="270" t="s">
        <v>1743</v>
      </c>
      <c r="J34" s="222"/>
      <c r="K34" s="222">
        <v>300</v>
      </c>
      <c r="L34" s="222">
        <v>300</v>
      </c>
      <c r="M34" s="222">
        <v>6</v>
      </c>
      <c r="N34" s="222"/>
      <c r="O34" s="222"/>
      <c r="P34" s="222"/>
      <c r="Q34" s="222"/>
      <c r="R34" s="405"/>
      <c r="S34" s="270"/>
      <c r="T34" s="271"/>
      <c r="U34" s="271"/>
      <c r="V34" s="271"/>
      <c r="W34" s="271"/>
      <c r="X34" s="271"/>
      <c r="Y34" s="271"/>
      <c r="Z34" s="222"/>
      <c r="AA34" s="270"/>
      <c r="AB34" s="270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 t="s">
        <v>1891</v>
      </c>
    </row>
    <row r="35" spans="1:43" ht="24.95" customHeight="1">
      <c r="A35" s="28"/>
      <c r="B35" s="391"/>
      <c r="C35" s="270" t="s">
        <v>1007</v>
      </c>
      <c r="D35" s="271"/>
      <c r="E35" s="270" t="s">
        <v>1892</v>
      </c>
      <c r="F35" s="270" t="s">
        <v>1007</v>
      </c>
      <c r="G35" s="270"/>
      <c r="H35" s="336"/>
      <c r="I35" s="270" t="s">
        <v>1893</v>
      </c>
      <c r="J35" s="279"/>
      <c r="K35" s="279">
        <v>2620</v>
      </c>
      <c r="L35" s="279">
        <v>8690</v>
      </c>
      <c r="M35" s="279">
        <v>9</v>
      </c>
      <c r="N35" s="279">
        <v>28</v>
      </c>
      <c r="O35" s="279">
        <v>11</v>
      </c>
      <c r="P35" s="279">
        <v>308</v>
      </c>
      <c r="Q35" s="279">
        <v>1</v>
      </c>
      <c r="R35" s="404">
        <v>18</v>
      </c>
      <c r="S35" s="270">
        <v>2004</v>
      </c>
      <c r="T35" s="271"/>
      <c r="U35" s="271"/>
      <c r="V35" s="271"/>
      <c r="W35" s="271"/>
      <c r="X35" s="271"/>
      <c r="Y35" s="271"/>
      <c r="Z35" s="279">
        <v>19123</v>
      </c>
      <c r="AA35" s="270"/>
      <c r="AB35" s="270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 t="s">
        <v>1894</v>
      </c>
    </row>
    <row r="36" spans="1:43" ht="24.95" customHeight="1">
      <c r="A36" s="28"/>
      <c r="B36" s="391"/>
      <c r="C36" s="270" t="s">
        <v>1007</v>
      </c>
      <c r="D36" s="271"/>
      <c r="E36" s="270" t="s">
        <v>1895</v>
      </c>
      <c r="F36" s="270" t="s">
        <v>828</v>
      </c>
      <c r="G36" s="270"/>
      <c r="H36" s="336"/>
      <c r="I36" s="270" t="s">
        <v>1896</v>
      </c>
      <c r="J36" s="279"/>
      <c r="K36" s="279">
        <v>1873</v>
      </c>
      <c r="L36" s="279">
        <v>7603</v>
      </c>
      <c r="M36" s="279">
        <v>10</v>
      </c>
      <c r="N36" s="279"/>
      <c r="O36" s="279"/>
      <c r="P36" s="279">
        <v>247</v>
      </c>
      <c r="Q36" s="279"/>
      <c r="R36" s="404"/>
      <c r="S36" s="270">
        <v>1995</v>
      </c>
      <c r="T36" s="271"/>
      <c r="U36" s="271"/>
      <c r="V36" s="271"/>
      <c r="W36" s="271"/>
      <c r="X36" s="271"/>
      <c r="Y36" s="271"/>
      <c r="Z36" s="279"/>
      <c r="AA36" s="270"/>
      <c r="AB36" s="270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21" t="s">
        <v>1897</v>
      </c>
    </row>
    <row r="37" spans="1:43" ht="24.95" customHeight="1">
      <c r="A37" s="48"/>
      <c r="B37" s="391"/>
      <c r="C37" s="270" t="s">
        <v>1029</v>
      </c>
      <c r="D37" s="271"/>
      <c r="E37" s="270" t="s">
        <v>1898</v>
      </c>
      <c r="F37" s="270" t="s">
        <v>1029</v>
      </c>
      <c r="G37" s="270"/>
      <c r="H37" s="336"/>
      <c r="I37" s="270" t="s">
        <v>1899</v>
      </c>
      <c r="J37" s="279">
        <v>3654</v>
      </c>
      <c r="K37" s="279">
        <v>671</v>
      </c>
      <c r="L37" s="279">
        <v>1263</v>
      </c>
      <c r="M37" s="279">
        <v>40</v>
      </c>
      <c r="N37" s="279">
        <v>31</v>
      </c>
      <c r="O37" s="279">
        <v>53</v>
      </c>
      <c r="P37" s="279">
        <v>3091</v>
      </c>
      <c r="Q37" s="279">
        <v>6</v>
      </c>
      <c r="R37" s="279">
        <v>67</v>
      </c>
      <c r="S37" s="270">
        <v>2004</v>
      </c>
      <c r="T37" s="271"/>
      <c r="U37" s="271"/>
      <c r="V37" s="271"/>
      <c r="W37" s="271"/>
      <c r="X37" s="271"/>
      <c r="Y37" s="271"/>
      <c r="Z37" s="279"/>
      <c r="AA37" s="270"/>
      <c r="AB37" s="270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</row>
    <row r="38" spans="1:43" ht="24.95" customHeight="1">
      <c r="A38" s="48"/>
      <c r="B38" s="394"/>
      <c r="C38" s="297" t="s">
        <v>1900</v>
      </c>
      <c r="D38" s="277"/>
      <c r="E38" s="297" t="s">
        <v>1901</v>
      </c>
      <c r="F38" s="297" t="s">
        <v>828</v>
      </c>
      <c r="G38" s="297"/>
      <c r="H38" s="408"/>
      <c r="I38" s="297" t="s">
        <v>1902</v>
      </c>
      <c r="J38" s="205"/>
      <c r="K38" s="205">
        <v>25295</v>
      </c>
      <c r="L38" s="205">
        <v>20930</v>
      </c>
      <c r="M38" s="205">
        <v>9</v>
      </c>
      <c r="N38" s="205">
        <v>69071</v>
      </c>
      <c r="O38" s="205">
        <v>25295</v>
      </c>
      <c r="P38" s="205">
        <v>20930</v>
      </c>
      <c r="Q38" s="205"/>
      <c r="R38" s="409"/>
      <c r="S38" s="297">
        <v>2004</v>
      </c>
      <c r="T38" s="277"/>
      <c r="U38" s="277"/>
      <c r="V38" s="277"/>
      <c r="W38" s="277"/>
      <c r="X38" s="277"/>
      <c r="Y38" s="277"/>
      <c r="Z38" s="205"/>
      <c r="AA38" s="297"/>
      <c r="AB38" s="29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1" t="s">
        <v>1903</v>
      </c>
    </row>
  </sheetData>
  <mergeCells count="28">
    <mergeCell ref="S31:W31"/>
    <mergeCell ref="A2:A4"/>
    <mergeCell ref="B2:B4"/>
    <mergeCell ref="C2:C4"/>
    <mergeCell ref="D2:D4"/>
    <mergeCell ref="E2:E4"/>
    <mergeCell ref="K2:K4"/>
    <mergeCell ref="AA3:AA4"/>
    <mergeCell ref="AB3:AB4"/>
    <mergeCell ref="AC3:AG3"/>
    <mergeCell ref="AH3:AL3"/>
    <mergeCell ref="T30:X30"/>
    <mergeCell ref="B1:E1"/>
    <mergeCell ref="S1:AQ1"/>
    <mergeCell ref="F2:F4"/>
    <mergeCell ref="G2:G4"/>
    <mergeCell ref="I2:I4"/>
    <mergeCell ref="J2:J4"/>
    <mergeCell ref="AQ2:AQ4"/>
    <mergeCell ref="L2:L4"/>
    <mergeCell ref="M2:R2"/>
    <mergeCell ref="S2:S4"/>
    <mergeCell ref="M3:P3"/>
    <mergeCell ref="Q3:R3"/>
    <mergeCell ref="T2:Z4"/>
    <mergeCell ref="AM3:AP3"/>
    <mergeCell ref="AA2:AB2"/>
    <mergeCell ref="AC2:AP2"/>
  </mergeCells>
  <phoneticPr fontId="2" type="noConversion"/>
  <hyperlinks>
    <hyperlink ref="H15" r:id="rId1"/>
    <hyperlink ref="H16" r:id="rId2"/>
    <hyperlink ref="H30" r:id="rId3"/>
    <hyperlink ref="H31" r:id="rId4"/>
    <hyperlink ref="G18" r:id="rId5" display="www.stadium.busan.kr"/>
  </hyperlinks>
  <pageMargins left="0.49" right="0.6" top="1.1811023622047245" bottom="0.78740157480314965" header="0.51181102362204722" footer="0.51181102362204722"/>
  <pageSetup paperSize="9" scale="97" orientation="landscape" horizontalDpi="300" verticalDpi="300" r:id="rId6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C25"/>
  <sheetViews>
    <sheetView topLeftCell="B1" workbookViewId="0">
      <pane ySplit="5" topLeftCell="A6" activePane="bottomLeft" state="frozen"/>
      <selection pane="bottomLeft" activeCell="B1" sqref="B1:D1"/>
    </sheetView>
  </sheetViews>
  <sheetFormatPr defaultRowHeight="10.5"/>
  <cols>
    <col min="1" max="1" width="0" style="23" hidden="1" customWidth="1"/>
    <col min="2" max="2" width="4.6640625" style="23" customWidth="1"/>
    <col min="3" max="3" width="6.21875" style="23" customWidth="1"/>
    <col min="4" max="4" width="14.44140625" style="33" customWidth="1"/>
    <col min="5" max="5" width="7.44140625" style="23" bestFit="1" customWidth="1"/>
    <col min="6" max="7" width="0" style="23" hidden="1" customWidth="1"/>
    <col min="8" max="8" width="13.21875" style="23" customWidth="1"/>
    <col min="9" max="9" width="0" style="23" hidden="1" customWidth="1"/>
    <col min="10" max="10" width="7.77734375" style="24" customWidth="1"/>
    <col min="11" max="11" width="7.44140625" style="24" customWidth="1"/>
    <col min="12" max="12" width="6.21875" style="24" customWidth="1"/>
    <col min="13" max="13" width="4.6640625" style="23" hidden="1" customWidth="1"/>
    <col min="14" max="14" width="6" style="23" customWidth="1"/>
    <col min="15" max="15" width="5.6640625" style="23" bestFit="1" customWidth="1"/>
    <col min="16" max="16" width="5.5546875" style="23" customWidth="1"/>
    <col min="17" max="17" width="5.6640625" style="25" bestFit="1" customWidth="1"/>
    <col min="18" max="18" width="8.44140625" style="25" bestFit="1" customWidth="1"/>
    <col min="19" max="19" width="5.21875" style="23" hidden="1" customWidth="1"/>
    <col min="20" max="23" width="0" style="23" hidden="1" customWidth="1"/>
    <col min="24" max="24" width="6.44140625" style="23" bestFit="1" customWidth="1"/>
    <col min="25" max="30" width="0" style="23" hidden="1" customWidth="1"/>
    <col min="31" max="31" width="7.5546875" style="24" customWidth="1"/>
    <col min="32" max="54" width="0" style="23" hidden="1" customWidth="1"/>
    <col min="55" max="16384" width="8.88671875" style="23"/>
  </cols>
  <sheetData>
    <row r="1" spans="1:55" ht="20.100000000000001" customHeight="1">
      <c r="B1" s="588" t="s">
        <v>153</v>
      </c>
      <c r="C1" s="588"/>
      <c r="D1" s="588"/>
      <c r="AE1" s="586" t="s">
        <v>482</v>
      </c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</row>
    <row r="2" spans="1:55" ht="22.5" customHeight="1">
      <c r="A2" s="587" t="s">
        <v>483</v>
      </c>
      <c r="B2" s="575" t="s">
        <v>484</v>
      </c>
      <c r="C2" s="575" t="s">
        <v>485</v>
      </c>
      <c r="D2" s="564" t="s">
        <v>487</v>
      </c>
      <c r="E2" s="575" t="s">
        <v>488</v>
      </c>
      <c r="F2" s="575" t="s">
        <v>489</v>
      </c>
      <c r="G2" s="76"/>
      <c r="H2" s="575" t="s">
        <v>490</v>
      </c>
      <c r="I2" s="575" t="s">
        <v>491</v>
      </c>
      <c r="J2" s="510" t="s">
        <v>493</v>
      </c>
      <c r="K2" s="510" t="s">
        <v>494</v>
      </c>
      <c r="L2" s="510" t="s">
        <v>495</v>
      </c>
      <c r="M2" s="575" t="s">
        <v>154</v>
      </c>
      <c r="N2" s="575" t="s">
        <v>496</v>
      </c>
      <c r="O2" s="575"/>
      <c r="P2" s="575"/>
      <c r="Q2" s="575"/>
      <c r="R2" s="575"/>
      <c r="S2" s="575" t="s">
        <v>497</v>
      </c>
      <c r="T2" s="575"/>
      <c r="U2" s="575"/>
      <c r="V2" s="575"/>
      <c r="W2" s="575" t="s">
        <v>527</v>
      </c>
      <c r="X2" s="575" t="s">
        <v>233</v>
      </c>
      <c r="Y2" s="577" t="s">
        <v>140</v>
      </c>
      <c r="Z2" s="578"/>
      <c r="AA2" s="578"/>
      <c r="AB2" s="578"/>
      <c r="AC2" s="578"/>
      <c r="AD2" s="578"/>
      <c r="AE2" s="579"/>
      <c r="AF2" s="575" t="s">
        <v>499</v>
      </c>
      <c r="AG2" s="575"/>
      <c r="AH2" s="575" t="s">
        <v>500</v>
      </c>
      <c r="AI2" s="575"/>
      <c r="AJ2" s="575"/>
      <c r="AK2" s="575"/>
      <c r="AL2" s="575"/>
      <c r="AM2" s="576"/>
      <c r="AN2" s="576"/>
      <c r="AO2" s="576"/>
      <c r="AP2" s="576"/>
      <c r="AQ2" s="576"/>
      <c r="AR2" s="576"/>
      <c r="AS2" s="576" t="s">
        <v>501</v>
      </c>
      <c r="AT2" s="576"/>
      <c r="AU2" s="576"/>
      <c r="AV2" s="576"/>
      <c r="AW2" s="576"/>
      <c r="AX2" s="576"/>
      <c r="AY2" s="576"/>
      <c r="AZ2" s="576"/>
      <c r="BA2" s="576"/>
      <c r="BB2" s="576"/>
      <c r="BC2" s="575" t="s">
        <v>502</v>
      </c>
    </row>
    <row r="3" spans="1:55" ht="22.5" customHeight="1">
      <c r="A3" s="587"/>
      <c r="B3" s="575"/>
      <c r="C3" s="575"/>
      <c r="D3" s="564"/>
      <c r="E3" s="575"/>
      <c r="F3" s="575"/>
      <c r="G3" s="76" t="s">
        <v>563</v>
      </c>
      <c r="H3" s="575"/>
      <c r="I3" s="575"/>
      <c r="J3" s="510"/>
      <c r="K3" s="510"/>
      <c r="L3" s="510"/>
      <c r="M3" s="575"/>
      <c r="N3" s="575" t="s">
        <v>155</v>
      </c>
      <c r="O3" s="576"/>
      <c r="P3" s="576" t="s">
        <v>156</v>
      </c>
      <c r="Q3" s="576"/>
      <c r="R3" s="575" t="s">
        <v>157</v>
      </c>
      <c r="S3" s="575" t="s">
        <v>566</v>
      </c>
      <c r="T3" s="575" t="s">
        <v>567</v>
      </c>
      <c r="U3" s="575" t="s">
        <v>568</v>
      </c>
      <c r="V3" s="575" t="s">
        <v>569</v>
      </c>
      <c r="W3" s="575"/>
      <c r="X3" s="575"/>
      <c r="Y3" s="580"/>
      <c r="Z3" s="581"/>
      <c r="AA3" s="581"/>
      <c r="AB3" s="581"/>
      <c r="AC3" s="581"/>
      <c r="AD3" s="581"/>
      <c r="AE3" s="582"/>
      <c r="AF3" s="575" t="s">
        <v>570</v>
      </c>
      <c r="AG3" s="575" t="s">
        <v>571</v>
      </c>
      <c r="AH3" s="575" t="s">
        <v>572</v>
      </c>
      <c r="AI3" s="575"/>
      <c r="AJ3" s="76" t="s">
        <v>158</v>
      </c>
      <c r="AK3" s="82" t="s">
        <v>159</v>
      </c>
      <c r="AL3" s="82" t="s">
        <v>160</v>
      </c>
      <c r="AM3" s="82" t="s">
        <v>579</v>
      </c>
      <c r="AN3" s="76" t="s">
        <v>161</v>
      </c>
      <c r="AO3" s="82" t="s">
        <v>162</v>
      </c>
      <c r="AP3" s="82" t="s">
        <v>163</v>
      </c>
      <c r="AQ3" s="82" t="s">
        <v>164</v>
      </c>
      <c r="AR3" s="82" t="s">
        <v>165</v>
      </c>
      <c r="AS3" s="575" t="s">
        <v>575</v>
      </c>
      <c r="AT3" s="576"/>
      <c r="AU3" s="576"/>
      <c r="AV3" s="576"/>
      <c r="AW3" s="576"/>
      <c r="AX3" s="575" t="s">
        <v>576</v>
      </c>
      <c r="AY3" s="576"/>
      <c r="AZ3" s="576"/>
      <c r="BA3" s="576"/>
      <c r="BB3" s="576"/>
      <c r="BC3" s="575"/>
    </row>
    <row r="4" spans="1:55" ht="22.5" customHeight="1">
      <c r="A4" s="587"/>
      <c r="B4" s="575"/>
      <c r="C4" s="575"/>
      <c r="D4" s="564"/>
      <c r="E4" s="575"/>
      <c r="F4" s="575"/>
      <c r="G4" s="76"/>
      <c r="H4" s="575"/>
      <c r="I4" s="575"/>
      <c r="J4" s="510"/>
      <c r="K4" s="510"/>
      <c r="L4" s="510"/>
      <c r="M4" s="575"/>
      <c r="N4" s="76" t="s">
        <v>227</v>
      </c>
      <c r="O4" s="76" t="s">
        <v>239</v>
      </c>
      <c r="P4" s="76" t="s">
        <v>227</v>
      </c>
      <c r="Q4" s="76" t="s">
        <v>239</v>
      </c>
      <c r="R4" s="575"/>
      <c r="S4" s="575"/>
      <c r="T4" s="575"/>
      <c r="U4" s="575"/>
      <c r="V4" s="575"/>
      <c r="W4" s="575"/>
      <c r="X4" s="575"/>
      <c r="Y4" s="583"/>
      <c r="Z4" s="584"/>
      <c r="AA4" s="584"/>
      <c r="AB4" s="584"/>
      <c r="AC4" s="584"/>
      <c r="AD4" s="584"/>
      <c r="AE4" s="585"/>
      <c r="AF4" s="575"/>
      <c r="AG4" s="575"/>
      <c r="AH4" s="76" t="s">
        <v>239</v>
      </c>
      <c r="AI4" s="76" t="s">
        <v>240</v>
      </c>
      <c r="AJ4" s="76" t="s">
        <v>166</v>
      </c>
      <c r="AK4" s="76" t="s">
        <v>167</v>
      </c>
      <c r="AL4" s="76" t="s">
        <v>166</v>
      </c>
      <c r="AM4" s="82" t="s">
        <v>167</v>
      </c>
      <c r="AN4" s="82" t="s">
        <v>227</v>
      </c>
      <c r="AO4" s="76" t="s">
        <v>168</v>
      </c>
      <c r="AP4" s="76" t="s">
        <v>168</v>
      </c>
      <c r="AQ4" s="76" t="s">
        <v>169</v>
      </c>
      <c r="AR4" s="76" t="s">
        <v>170</v>
      </c>
      <c r="AS4" s="76" t="s">
        <v>242</v>
      </c>
      <c r="AT4" s="76" t="s">
        <v>243</v>
      </c>
      <c r="AU4" s="76" t="s">
        <v>212</v>
      </c>
      <c r="AV4" s="76" t="s">
        <v>244</v>
      </c>
      <c r="AW4" s="76" t="s">
        <v>245</v>
      </c>
      <c r="AX4" s="76" t="s">
        <v>242</v>
      </c>
      <c r="AY4" s="76" t="s">
        <v>243</v>
      </c>
      <c r="AZ4" s="76" t="s">
        <v>212</v>
      </c>
      <c r="BA4" s="76" t="s">
        <v>244</v>
      </c>
      <c r="BB4" s="76" t="s">
        <v>245</v>
      </c>
      <c r="BC4" s="575"/>
    </row>
    <row r="5" spans="1:55" s="25" customFormat="1" ht="42" customHeight="1">
      <c r="A5" s="26"/>
      <c r="B5" s="188" t="s">
        <v>384</v>
      </c>
      <c r="C5" s="188" t="s">
        <v>190</v>
      </c>
      <c r="D5" s="86">
        <f>COUNTA(D6,D7,D9:D10,D11,D12,D13,D15:D16,D17,D19:D25)</f>
        <v>17</v>
      </c>
      <c r="E5" s="121"/>
      <c r="F5" s="121"/>
      <c r="G5" s="121"/>
      <c r="H5" s="121"/>
      <c r="I5" s="121"/>
      <c r="J5" s="4">
        <f>SUM(J6,J7,J8,J11,J12,J13,J14,J17,J18)</f>
        <v>322289</v>
      </c>
      <c r="K5" s="219">
        <f t="shared" ref="K5:L5" si="0">SUM(K6,K7,K8,K11,K12,K13,K14,K17,K18)</f>
        <v>16360.900000000001</v>
      </c>
      <c r="L5" s="219">
        <f t="shared" si="0"/>
        <v>24567.88</v>
      </c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4"/>
      <c r="AF5" s="121"/>
      <c r="AG5" s="121"/>
      <c r="AH5" s="121"/>
      <c r="AI5" s="121"/>
      <c r="AJ5" s="121"/>
      <c r="AK5" s="121"/>
      <c r="AL5" s="121"/>
      <c r="AM5" s="122"/>
      <c r="AN5" s="12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</row>
    <row r="6" spans="1:55" ht="36" customHeight="1">
      <c r="A6" s="27" t="s">
        <v>248</v>
      </c>
      <c r="B6" s="121" t="s">
        <v>113</v>
      </c>
      <c r="C6" s="121" t="s">
        <v>255</v>
      </c>
      <c r="D6" s="118" t="s">
        <v>256</v>
      </c>
      <c r="E6" s="121" t="s">
        <v>114</v>
      </c>
      <c r="F6" s="121" t="s">
        <v>257</v>
      </c>
      <c r="G6" s="259" t="s">
        <v>258</v>
      </c>
      <c r="H6" s="121" t="s">
        <v>259</v>
      </c>
      <c r="I6" s="121">
        <v>34</v>
      </c>
      <c r="J6" s="219">
        <v>138561</v>
      </c>
      <c r="K6" s="219">
        <v>8990</v>
      </c>
      <c r="L6" s="219">
        <v>13612</v>
      </c>
      <c r="M6" s="121" t="s">
        <v>260</v>
      </c>
      <c r="N6" s="121" t="s">
        <v>261</v>
      </c>
      <c r="O6" s="121">
        <v>3</v>
      </c>
      <c r="P6" s="121" t="s">
        <v>262</v>
      </c>
      <c r="Q6" s="121">
        <v>1</v>
      </c>
      <c r="R6" s="219">
        <v>92242</v>
      </c>
      <c r="S6" s="121"/>
      <c r="T6" s="121"/>
      <c r="U6" s="121"/>
      <c r="V6" s="121"/>
      <c r="W6" s="121"/>
      <c r="X6" s="121">
        <v>1986</v>
      </c>
      <c r="Y6" s="121"/>
      <c r="Z6" s="121"/>
      <c r="AA6" s="121"/>
      <c r="AB6" s="121"/>
      <c r="AC6" s="121"/>
      <c r="AD6" s="121"/>
      <c r="AE6" s="219">
        <v>70826</v>
      </c>
      <c r="AF6" s="121"/>
      <c r="AG6" s="121"/>
      <c r="AH6" s="121"/>
      <c r="AI6" s="121"/>
      <c r="AJ6" s="121">
        <v>1364</v>
      </c>
      <c r="AK6" s="121" t="s">
        <v>263</v>
      </c>
      <c r="AL6" s="121"/>
      <c r="AM6" s="121"/>
      <c r="AN6" s="121"/>
      <c r="AO6" s="121">
        <v>2</v>
      </c>
      <c r="AP6" s="121">
        <v>1</v>
      </c>
      <c r="AQ6" s="121"/>
      <c r="AR6" s="121" t="s">
        <v>264</v>
      </c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</row>
    <row r="7" spans="1:55" ht="36" customHeight="1">
      <c r="A7" s="27" t="s">
        <v>248</v>
      </c>
      <c r="B7" s="121" t="s">
        <v>464</v>
      </c>
      <c r="C7" s="121" t="s">
        <v>294</v>
      </c>
      <c r="D7" s="118" t="s">
        <v>475</v>
      </c>
      <c r="E7" s="121" t="s">
        <v>294</v>
      </c>
      <c r="F7" s="121" t="s">
        <v>506</v>
      </c>
      <c r="G7" s="259" t="s">
        <v>368</v>
      </c>
      <c r="H7" s="121" t="s">
        <v>294</v>
      </c>
      <c r="I7" s="121">
        <v>1</v>
      </c>
      <c r="J7" s="219">
        <v>593</v>
      </c>
      <c r="K7" s="219">
        <v>296</v>
      </c>
      <c r="L7" s="219">
        <v>296</v>
      </c>
      <c r="M7" s="121" t="s">
        <v>135</v>
      </c>
      <c r="N7" s="121" t="s">
        <v>507</v>
      </c>
      <c r="O7" s="121">
        <v>1</v>
      </c>
      <c r="P7" s="121"/>
      <c r="Q7" s="121"/>
      <c r="R7" s="219"/>
      <c r="S7" s="121"/>
      <c r="T7" s="121"/>
      <c r="U7" s="121"/>
      <c r="V7" s="121"/>
      <c r="W7" s="121"/>
      <c r="X7" s="121">
        <v>1986</v>
      </c>
      <c r="Y7" s="121"/>
      <c r="Z7" s="121">
        <v>75</v>
      </c>
      <c r="AA7" s="121"/>
      <c r="AB7" s="121"/>
      <c r="AC7" s="121"/>
      <c r="AD7" s="121"/>
      <c r="AE7" s="219">
        <v>75</v>
      </c>
      <c r="AF7" s="121"/>
      <c r="AG7" s="121"/>
      <c r="AH7" s="121"/>
      <c r="AI7" s="121"/>
      <c r="AJ7" s="121"/>
      <c r="AK7" s="121"/>
      <c r="AL7" s="121"/>
      <c r="AM7" s="121"/>
      <c r="AN7" s="121" t="s">
        <v>508</v>
      </c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</row>
    <row r="8" spans="1:55" ht="36" customHeight="1">
      <c r="A8" s="27" t="s">
        <v>248</v>
      </c>
      <c r="B8" s="260" t="s">
        <v>1911</v>
      </c>
      <c r="C8" s="121" t="s">
        <v>1767</v>
      </c>
      <c r="D8" s="118">
        <f>COUNTA(D9:D10)</f>
        <v>2</v>
      </c>
      <c r="E8" s="121"/>
      <c r="F8" s="121" t="s">
        <v>1914</v>
      </c>
      <c r="G8" s="259" t="s">
        <v>1915</v>
      </c>
      <c r="H8" s="121"/>
      <c r="I8" s="121">
        <v>1</v>
      </c>
      <c r="J8" s="219">
        <f>SUM(J9:J10)</f>
        <v>23370</v>
      </c>
      <c r="K8" s="219">
        <f>SUM(K9:K10)</f>
        <v>661.33999999999992</v>
      </c>
      <c r="L8" s="219">
        <f>SUM(L9:L10)</f>
        <v>987.6</v>
      </c>
      <c r="M8" s="121"/>
      <c r="N8" s="121"/>
      <c r="O8" s="121"/>
      <c r="P8" s="121"/>
      <c r="Q8" s="121"/>
      <c r="R8" s="219"/>
      <c r="S8" s="121"/>
      <c r="T8" s="121"/>
      <c r="U8" s="121"/>
      <c r="V8" s="121"/>
      <c r="W8" s="121"/>
      <c r="X8" s="121"/>
      <c r="Y8" s="121">
        <v>100</v>
      </c>
      <c r="Z8" s="121">
        <v>100</v>
      </c>
      <c r="AA8" s="121"/>
      <c r="AB8" s="121"/>
      <c r="AC8" s="121"/>
      <c r="AD8" s="121"/>
      <c r="AE8" s="219"/>
      <c r="AF8" s="121"/>
      <c r="AG8" s="121"/>
      <c r="AH8" s="121"/>
      <c r="AI8" s="121"/>
      <c r="AJ8" s="121" t="s">
        <v>1916</v>
      </c>
      <c r="AK8" s="121"/>
      <c r="AL8" s="261"/>
      <c r="AM8" s="121">
        <v>1</v>
      </c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</row>
    <row r="9" spans="1:55" ht="36" customHeight="1">
      <c r="A9" s="27"/>
      <c r="B9" s="262"/>
      <c r="C9" s="121" t="s">
        <v>1912</v>
      </c>
      <c r="D9" s="118" t="s">
        <v>1917</v>
      </c>
      <c r="E9" s="121" t="s">
        <v>1912</v>
      </c>
      <c r="F9" s="121" t="s">
        <v>1914</v>
      </c>
      <c r="G9" s="259" t="s">
        <v>1915</v>
      </c>
      <c r="H9" s="121" t="s">
        <v>1912</v>
      </c>
      <c r="I9" s="121">
        <v>1</v>
      </c>
      <c r="J9" s="219">
        <v>7307</v>
      </c>
      <c r="K9" s="219">
        <v>434.34</v>
      </c>
      <c r="L9" s="219">
        <v>649.6</v>
      </c>
      <c r="M9" s="121"/>
      <c r="N9" s="121" t="s">
        <v>1918</v>
      </c>
      <c r="O9" s="121">
        <v>1</v>
      </c>
      <c r="P9" s="121"/>
      <c r="Q9" s="121"/>
      <c r="R9" s="219"/>
      <c r="S9" s="121"/>
      <c r="T9" s="121"/>
      <c r="U9" s="121"/>
      <c r="V9" s="121"/>
      <c r="W9" s="121"/>
      <c r="X9" s="121">
        <v>1997</v>
      </c>
      <c r="Y9" s="121">
        <v>100</v>
      </c>
      <c r="Z9" s="121">
        <v>100</v>
      </c>
      <c r="AA9" s="121"/>
      <c r="AB9" s="121"/>
      <c r="AC9" s="121"/>
      <c r="AD9" s="121"/>
      <c r="AE9" s="219">
        <v>200</v>
      </c>
      <c r="AF9" s="121"/>
      <c r="AG9" s="121"/>
      <c r="AH9" s="121"/>
      <c r="AI9" s="121"/>
      <c r="AJ9" s="121" t="s">
        <v>1916</v>
      </c>
      <c r="AK9" s="121"/>
      <c r="AL9" s="261"/>
      <c r="AM9" s="121">
        <v>1</v>
      </c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</row>
    <row r="10" spans="1:55" ht="36" customHeight="1">
      <c r="A10" s="27"/>
      <c r="B10" s="258"/>
      <c r="C10" s="121" t="s">
        <v>1913</v>
      </c>
      <c r="D10" s="118" t="s">
        <v>1919</v>
      </c>
      <c r="E10" s="121" t="s">
        <v>1913</v>
      </c>
      <c r="F10" s="121" t="s">
        <v>1914</v>
      </c>
      <c r="G10" s="259" t="s">
        <v>1915</v>
      </c>
      <c r="H10" s="121" t="s">
        <v>1913</v>
      </c>
      <c r="I10" s="121">
        <v>1</v>
      </c>
      <c r="J10" s="219">
        <v>16063</v>
      </c>
      <c r="K10" s="219">
        <v>227</v>
      </c>
      <c r="L10" s="219">
        <v>338</v>
      </c>
      <c r="M10" s="121"/>
      <c r="N10" s="121" t="s">
        <v>1918</v>
      </c>
      <c r="O10" s="121">
        <v>1</v>
      </c>
      <c r="P10" s="121"/>
      <c r="Q10" s="121"/>
      <c r="R10" s="219"/>
      <c r="S10" s="121"/>
      <c r="T10" s="121"/>
      <c r="U10" s="121"/>
      <c r="V10" s="121"/>
      <c r="W10" s="121"/>
      <c r="X10" s="121">
        <v>2009</v>
      </c>
      <c r="Y10" s="121">
        <v>100</v>
      </c>
      <c r="Z10" s="121">
        <v>100</v>
      </c>
      <c r="AA10" s="121"/>
      <c r="AB10" s="121"/>
      <c r="AC10" s="121"/>
      <c r="AD10" s="121"/>
      <c r="AE10" s="219">
        <v>4993</v>
      </c>
      <c r="AF10" s="121"/>
      <c r="AG10" s="121"/>
      <c r="AH10" s="121"/>
      <c r="AI10" s="121"/>
      <c r="AJ10" s="121" t="s">
        <v>1916</v>
      </c>
      <c r="AK10" s="121"/>
      <c r="AL10" s="261"/>
      <c r="AM10" s="121">
        <v>1</v>
      </c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</row>
    <row r="11" spans="1:55" ht="36" customHeight="1">
      <c r="A11" s="27"/>
      <c r="B11" s="121" t="s">
        <v>562</v>
      </c>
      <c r="C11" s="121" t="s">
        <v>310</v>
      </c>
      <c r="D11" s="121" t="s">
        <v>474</v>
      </c>
      <c r="E11" s="121" t="s">
        <v>310</v>
      </c>
      <c r="F11" s="121" t="s">
        <v>367</v>
      </c>
      <c r="G11" s="259"/>
      <c r="H11" s="121" t="s">
        <v>310</v>
      </c>
      <c r="I11" s="121">
        <v>1</v>
      </c>
      <c r="J11" s="219">
        <v>3100</v>
      </c>
      <c r="K11" s="219">
        <v>382</v>
      </c>
      <c r="L11" s="219">
        <v>514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>
        <v>2004</v>
      </c>
      <c r="Y11" s="121">
        <v>662</v>
      </c>
      <c r="Z11" s="121"/>
      <c r="AA11" s="121"/>
      <c r="AB11" s="121"/>
      <c r="AC11" s="121"/>
      <c r="AD11" s="121"/>
      <c r="AE11" s="219">
        <v>1010</v>
      </c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</row>
    <row r="12" spans="1:55" ht="36" customHeight="1">
      <c r="A12" s="27" t="s">
        <v>248</v>
      </c>
      <c r="B12" s="121" t="s">
        <v>416</v>
      </c>
      <c r="C12" s="121" t="s">
        <v>509</v>
      </c>
      <c r="D12" s="118" t="s">
        <v>420</v>
      </c>
      <c r="E12" s="121" t="s">
        <v>509</v>
      </c>
      <c r="F12" s="121" t="s">
        <v>421</v>
      </c>
      <c r="G12" s="259"/>
      <c r="H12" s="121" t="s">
        <v>509</v>
      </c>
      <c r="I12" s="121" t="s">
        <v>127</v>
      </c>
      <c r="J12" s="219">
        <v>8511</v>
      </c>
      <c r="K12" s="219">
        <v>382.62</v>
      </c>
      <c r="L12" s="219">
        <v>644.76</v>
      </c>
      <c r="M12" s="121" t="s">
        <v>135</v>
      </c>
      <c r="N12" s="121" t="s">
        <v>422</v>
      </c>
      <c r="O12" s="121">
        <v>1</v>
      </c>
      <c r="P12" s="121"/>
      <c r="Q12" s="121"/>
      <c r="R12" s="219"/>
      <c r="S12" s="121"/>
      <c r="T12" s="121"/>
      <c r="U12" s="121"/>
      <c r="V12" s="121"/>
      <c r="W12" s="121"/>
      <c r="X12" s="121">
        <v>2001</v>
      </c>
      <c r="Y12" s="121">
        <v>625</v>
      </c>
      <c r="Z12" s="121">
        <v>625</v>
      </c>
      <c r="AA12" s="121">
        <v>750</v>
      </c>
      <c r="AB12" s="121"/>
      <c r="AC12" s="121"/>
      <c r="AD12" s="121"/>
      <c r="AE12" s="219">
        <v>2000</v>
      </c>
      <c r="AF12" s="121"/>
      <c r="AG12" s="121"/>
      <c r="AH12" s="121"/>
      <c r="AI12" s="121"/>
      <c r="AJ12" s="121" t="s">
        <v>423</v>
      </c>
      <c r="AK12" s="121" t="s">
        <v>430</v>
      </c>
      <c r="AL12" s="121"/>
      <c r="AM12" s="121" t="s">
        <v>424</v>
      </c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</row>
    <row r="13" spans="1:55" ht="36" customHeight="1">
      <c r="A13" s="27" t="s">
        <v>248</v>
      </c>
      <c r="B13" s="121" t="s">
        <v>417</v>
      </c>
      <c r="C13" s="121" t="s">
        <v>408</v>
      </c>
      <c r="D13" s="118" t="s">
        <v>431</v>
      </c>
      <c r="E13" s="121" t="s">
        <v>408</v>
      </c>
      <c r="F13" s="121" t="s">
        <v>432</v>
      </c>
      <c r="G13" s="259"/>
      <c r="H13" s="263" t="s">
        <v>136</v>
      </c>
      <c r="I13" s="121" t="s">
        <v>446</v>
      </c>
      <c r="J13" s="226">
        <v>2146</v>
      </c>
      <c r="K13" s="226">
        <v>395.19</v>
      </c>
      <c r="L13" s="226">
        <v>742.59</v>
      </c>
      <c r="M13" s="121"/>
      <c r="N13" s="121"/>
      <c r="O13" s="121"/>
      <c r="P13" s="121"/>
      <c r="Q13" s="121"/>
      <c r="R13" s="219"/>
      <c r="S13" s="121"/>
      <c r="T13" s="121"/>
      <c r="U13" s="121"/>
      <c r="V13" s="121"/>
      <c r="W13" s="121"/>
      <c r="X13" s="121">
        <v>2003</v>
      </c>
      <c r="Y13" s="257">
        <v>473</v>
      </c>
      <c r="Z13" s="257">
        <v>473</v>
      </c>
      <c r="AA13" s="257">
        <v>946</v>
      </c>
      <c r="AB13" s="121"/>
      <c r="AC13" s="121"/>
      <c r="AD13" s="121"/>
      <c r="AE13" s="226">
        <v>1892</v>
      </c>
      <c r="AF13" s="121"/>
      <c r="AG13" s="121"/>
      <c r="AH13" s="121"/>
      <c r="AI13" s="121"/>
      <c r="AJ13" s="121"/>
      <c r="AK13" s="121" t="s">
        <v>430</v>
      </c>
      <c r="AL13" s="121" t="s">
        <v>433</v>
      </c>
      <c r="AM13" s="121" t="s">
        <v>434</v>
      </c>
      <c r="AN13" s="121" t="s">
        <v>435</v>
      </c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</row>
    <row r="14" spans="1:55" ht="36" customHeight="1">
      <c r="A14" s="27" t="s">
        <v>248</v>
      </c>
      <c r="B14" s="260" t="s">
        <v>418</v>
      </c>
      <c r="C14" s="121" t="s">
        <v>578</v>
      </c>
      <c r="D14" s="118">
        <f>COUNTA(D15:D16)</f>
        <v>2</v>
      </c>
      <c r="E14" s="121"/>
      <c r="F14" s="121"/>
      <c r="G14" s="121"/>
      <c r="H14" s="121"/>
      <c r="I14" s="121"/>
      <c r="J14" s="219">
        <f>SUM(J15:J16)</f>
        <v>41507</v>
      </c>
      <c r="K14" s="219">
        <f>SUM(K15:K16)</f>
        <v>1495</v>
      </c>
      <c r="L14" s="219">
        <f>SUM(L15:L16)</f>
        <v>1980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264"/>
      <c r="Z14" s="265"/>
      <c r="AA14" s="265"/>
      <c r="AB14" s="265"/>
      <c r="AC14" s="265"/>
      <c r="AD14" s="265"/>
      <c r="AE14" s="266"/>
      <c r="AF14" s="121"/>
      <c r="AG14" s="121"/>
      <c r="AH14" s="121"/>
      <c r="AI14" s="121"/>
      <c r="AJ14" s="121"/>
      <c r="AK14" s="121"/>
      <c r="AL14" s="121"/>
      <c r="AM14" s="122"/>
      <c r="AN14" s="122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55" ht="36" customHeight="1">
      <c r="A15" s="27"/>
      <c r="B15" s="262"/>
      <c r="C15" s="121" t="s">
        <v>577</v>
      </c>
      <c r="D15" s="118" t="s">
        <v>473</v>
      </c>
      <c r="E15" s="121" t="s">
        <v>577</v>
      </c>
      <c r="F15" s="121" t="s">
        <v>192</v>
      </c>
      <c r="G15" s="259"/>
      <c r="H15" s="121" t="s">
        <v>577</v>
      </c>
      <c r="I15" s="121">
        <v>2</v>
      </c>
      <c r="J15" s="219">
        <v>16283</v>
      </c>
      <c r="K15" s="219">
        <v>1014</v>
      </c>
      <c r="L15" s="219">
        <v>1499</v>
      </c>
      <c r="M15" s="121"/>
      <c r="N15" s="121" t="s">
        <v>172</v>
      </c>
      <c r="O15" s="121">
        <v>1</v>
      </c>
      <c r="P15" s="121"/>
      <c r="Q15" s="121"/>
      <c r="R15" s="219">
        <v>5355</v>
      </c>
      <c r="S15" s="121"/>
      <c r="T15" s="121"/>
      <c r="U15" s="121"/>
      <c r="V15" s="121"/>
      <c r="W15" s="121"/>
      <c r="X15" s="121">
        <v>1987</v>
      </c>
      <c r="Y15" s="121">
        <v>908</v>
      </c>
      <c r="Z15" s="121"/>
      <c r="AA15" s="121"/>
      <c r="AB15" s="121"/>
      <c r="AC15" s="121"/>
      <c r="AD15" s="121"/>
      <c r="AE15" s="219">
        <v>1500</v>
      </c>
      <c r="AF15" s="121"/>
      <c r="AG15" s="121"/>
      <c r="AH15" s="121"/>
      <c r="AI15" s="121"/>
      <c r="AJ15" s="121"/>
      <c r="AK15" s="121">
        <v>3</v>
      </c>
      <c r="AL15" s="121">
        <v>1</v>
      </c>
      <c r="AM15" s="121">
        <v>1</v>
      </c>
      <c r="AN15" s="121">
        <v>70</v>
      </c>
      <c r="AO15" s="121"/>
      <c r="AP15" s="121"/>
      <c r="AQ15" s="121">
        <v>1</v>
      </c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</row>
    <row r="16" spans="1:55" ht="36" customHeight="1">
      <c r="A16" s="27"/>
      <c r="B16" s="267"/>
      <c r="C16" s="121" t="s">
        <v>419</v>
      </c>
      <c r="D16" s="118" t="s">
        <v>472</v>
      </c>
      <c r="E16" s="121" t="s">
        <v>419</v>
      </c>
      <c r="F16" s="121" t="s">
        <v>171</v>
      </c>
      <c r="G16" s="259" t="s">
        <v>108</v>
      </c>
      <c r="H16" s="121" t="s">
        <v>419</v>
      </c>
      <c r="I16" s="121">
        <v>34</v>
      </c>
      <c r="J16" s="219">
        <v>25224</v>
      </c>
      <c r="K16" s="219">
        <v>481</v>
      </c>
      <c r="L16" s="219">
        <v>481</v>
      </c>
      <c r="M16" s="121" t="s">
        <v>135</v>
      </c>
      <c r="N16" s="121" t="s">
        <v>436</v>
      </c>
      <c r="O16" s="121">
        <v>1</v>
      </c>
      <c r="P16" s="121"/>
      <c r="Q16" s="121"/>
      <c r="R16" s="219"/>
      <c r="S16" s="121"/>
      <c r="T16" s="121"/>
      <c r="U16" s="121"/>
      <c r="V16" s="121"/>
      <c r="W16" s="121"/>
      <c r="X16" s="121">
        <v>2009</v>
      </c>
      <c r="Y16" s="121"/>
      <c r="Z16" s="121"/>
      <c r="AA16" s="121"/>
      <c r="AB16" s="121"/>
      <c r="AC16" s="121"/>
      <c r="AD16" s="121"/>
      <c r="AE16" s="219">
        <v>7000</v>
      </c>
      <c r="AF16" s="121"/>
      <c r="AG16" s="121"/>
      <c r="AH16" s="121"/>
      <c r="AI16" s="121"/>
      <c r="AJ16" s="121">
        <v>1364</v>
      </c>
      <c r="AK16" s="121" t="s">
        <v>173</v>
      </c>
      <c r="AL16" s="121"/>
      <c r="AM16" s="121"/>
      <c r="AN16" s="121"/>
      <c r="AO16" s="121">
        <v>2</v>
      </c>
      <c r="AP16" s="121">
        <v>1</v>
      </c>
      <c r="AQ16" s="121"/>
      <c r="AR16" s="121" t="s">
        <v>531</v>
      </c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</row>
    <row r="17" spans="1:55" ht="36" customHeight="1">
      <c r="A17" s="27"/>
      <c r="B17" s="268" t="s">
        <v>595</v>
      </c>
      <c r="C17" s="121" t="s">
        <v>326</v>
      </c>
      <c r="D17" s="118" t="s">
        <v>471</v>
      </c>
      <c r="E17" s="121" t="s">
        <v>235</v>
      </c>
      <c r="F17" s="121"/>
      <c r="G17" s="121"/>
      <c r="H17" s="121" t="s">
        <v>235</v>
      </c>
      <c r="I17" s="121"/>
      <c r="J17" s="219">
        <v>1400</v>
      </c>
      <c r="K17" s="219">
        <v>392</v>
      </c>
      <c r="L17" s="219">
        <v>392</v>
      </c>
      <c r="M17" s="121"/>
      <c r="N17" s="5">
        <v>2000</v>
      </c>
      <c r="O17" s="121">
        <v>1</v>
      </c>
      <c r="P17" s="5">
        <v>2000</v>
      </c>
      <c r="Q17" s="121">
        <v>1</v>
      </c>
      <c r="R17" s="219">
        <v>16000</v>
      </c>
      <c r="S17" s="121"/>
      <c r="T17" s="121"/>
      <c r="U17" s="121"/>
      <c r="V17" s="121"/>
      <c r="W17" s="121"/>
      <c r="X17" s="121">
        <v>1995</v>
      </c>
      <c r="Y17" s="121"/>
      <c r="Z17" s="121"/>
      <c r="AA17" s="121"/>
      <c r="AB17" s="121"/>
      <c r="AC17" s="121"/>
      <c r="AD17" s="121"/>
      <c r="AE17" s="219">
        <v>240</v>
      </c>
      <c r="AF17" s="121"/>
      <c r="AG17" s="121"/>
      <c r="AH17" s="121"/>
      <c r="AI17" s="121"/>
      <c r="AJ17" s="121"/>
      <c r="AK17" s="121"/>
      <c r="AL17" s="121"/>
      <c r="AM17" s="122"/>
      <c r="AN17" s="122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</row>
    <row r="18" spans="1:55" ht="36" customHeight="1">
      <c r="A18" s="27"/>
      <c r="B18" s="260" t="s">
        <v>2157</v>
      </c>
      <c r="C18" s="121" t="s">
        <v>2152</v>
      </c>
      <c r="D18" s="118">
        <f>COUNTA(D19:D25)</f>
        <v>7</v>
      </c>
      <c r="E18" s="121"/>
      <c r="F18" s="121"/>
      <c r="G18" s="121"/>
      <c r="H18" s="121"/>
      <c r="I18" s="121"/>
      <c r="J18" s="219">
        <f>SUM(J19:J25)</f>
        <v>103101</v>
      </c>
      <c r="K18" s="219">
        <f>SUM(K19:K25)</f>
        <v>3366.75</v>
      </c>
      <c r="L18" s="219">
        <f>SUM(L19:L25)</f>
        <v>5398.93</v>
      </c>
      <c r="M18" s="121"/>
      <c r="N18" s="121"/>
      <c r="O18" s="121"/>
      <c r="P18" s="121"/>
      <c r="Q18" s="121"/>
      <c r="R18" s="219"/>
      <c r="S18" s="121"/>
      <c r="T18" s="121"/>
      <c r="U18" s="121"/>
      <c r="V18" s="121"/>
      <c r="W18" s="121"/>
      <c r="X18" s="121"/>
      <c r="Y18" s="264"/>
      <c r="Z18" s="265"/>
      <c r="AA18" s="265"/>
      <c r="AB18" s="265"/>
      <c r="AC18" s="265"/>
      <c r="AD18" s="265"/>
      <c r="AE18" s="219"/>
      <c r="AF18" s="121"/>
      <c r="AG18" s="121"/>
      <c r="AH18" s="121"/>
      <c r="AI18" s="121"/>
      <c r="AJ18" s="121"/>
      <c r="AK18" s="121"/>
      <c r="AL18" s="121"/>
      <c r="AM18" s="122"/>
      <c r="AN18" s="122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</row>
    <row r="19" spans="1:55" ht="36" customHeight="1">
      <c r="A19" s="27"/>
      <c r="B19" s="262"/>
      <c r="C19" s="269" t="s">
        <v>2158</v>
      </c>
      <c r="D19" s="118" t="s">
        <v>2162</v>
      </c>
      <c r="E19" s="121" t="s">
        <v>2163</v>
      </c>
      <c r="F19" s="121"/>
      <c r="G19" s="121"/>
      <c r="H19" s="121" t="s">
        <v>2164</v>
      </c>
      <c r="I19" s="121"/>
      <c r="J19" s="219">
        <v>15399</v>
      </c>
      <c r="K19" s="219">
        <v>107.1</v>
      </c>
      <c r="L19" s="219">
        <v>107.1</v>
      </c>
      <c r="M19" s="121"/>
      <c r="N19" s="121"/>
      <c r="O19" s="121"/>
      <c r="P19" s="121"/>
      <c r="Q19" s="121"/>
      <c r="R19" s="219">
        <v>42456</v>
      </c>
      <c r="S19" s="121"/>
      <c r="T19" s="121"/>
      <c r="U19" s="121"/>
      <c r="V19" s="121"/>
      <c r="W19" s="121"/>
      <c r="X19" s="121">
        <v>2010</v>
      </c>
      <c r="Y19" s="264"/>
      <c r="Z19" s="265"/>
      <c r="AA19" s="265"/>
      <c r="AB19" s="265"/>
      <c r="AC19" s="265"/>
      <c r="AD19" s="265"/>
      <c r="AE19" s="219">
        <v>1594</v>
      </c>
      <c r="AF19" s="121"/>
      <c r="AG19" s="121"/>
      <c r="AH19" s="121"/>
      <c r="AI19" s="121"/>
      <c r="AJ19" s="121"/>
      <c r="AK19" s="121"/>
      <c r="AL19" s="121"/>
      <c r="AM19" s="122"/>
      <c r="AN19" s="122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</row>
    <row r="20" spans="1:55" ht="36" customHeight="1">
      <c r="A20" s="27"/>
      <c r="B20" s="262"/>
      <c r="C20" s="269" t="s">
        <v>2158</v>
      </c>
      <c r="D20" s="118" t="s">
        <v>2165</v>
      </c>
      <c r="E20" s="121" t="s">
        <v>2163</v>
      </c>
      <c r="F20" s="121"/>
      <c r="G20" s="121"/>
      <c r="H20" s="121" t="s">
        <v>2164</v>
      </c>
      <c r="I20" s="121"/>
      <c r="J20" s="219">
        <v>8837</v>
      </c>
      <c r="K20" s="219">
        <v>980</v>
      </c>
      <c r="L20" s="219">
        <v>1493</v>
      </c>
      <c r="M20" s="121"/>
      <c r="N20" s="121"/>
      <c r="O20" s="121"/>
      <c r="P20" s="121"/>
      <c r="Q20" s="121"/>
      <c r="R20" s="219">
        <v>603000</v>
      </c>
      <c r="S20" s="121"/>
      <c r="T20" s="121"/>
      <c r="U20" s="121"/>
      <c r="V20" s="121"/>
      <c r="W20" s="121"/>
      <c r="X20" s="121">
        <v>2009</v>
      </c>
      <c r="Y20" s="264"/>
      <c r="Z20" s="265"/>
      <c r="AA20" s="265"/>
      <c r="AB20" s="265"/>
      <c r="AC20" s="265"/>
      <c r="AD20" s="265"/>
      <c r="AE20" s="219">
        <v>2933</v>
      </c>
      <c r="AF20" s="121"/>
      <c r="AG20" s="121"/>
      <c r="AH20" s="121"/>
      <c r="AI20" s="121"/>
      <c r="AJ20" s="121"/>
      <c r="AK20" s="121"/>
      <c r="AL20" s="121"/>
      <c r="AM20" s="122"/>
      <c r="AN20" s="122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</row>
    <row r="21" spans="1:55" ht="36" customHeight="1">
      <c r="A21" s="27"/>
      <c r="B21" s="262"/>
      <c r="C21" s="122" t="s">
        <v>2160</v>
      </c>
      <c r="D21" s="254" t="s">
        <v>2166</v>
      </c>
      <c r="E21" s="122" t="s">
        <v>2160</v>
      </c>
      <c r="F21" s="122"/>
      <c r="G21" s="122"/>
      <c r="H21" s="122" t="s">
        <v>2167</v>
      </c>
      <c r="I21" s="122"/>
      <c r="J21" s="203">
        <v>4680</v>
      </c>
      <c r="K21" s="203">
        <v>830</v>
      </c>
      <c r="L21" s="203">
        <v>1935</v>
      </c>
      <c r="M21" s="122"/>
      <c r="N21" s="122" t="s">
        <v>2168</v>
      </c>
      <c r="O21" s="122">
        <v>1</v>
      </c>
      <c r="P21" s="122"/>
      <c r="Q21" s="122"/>
      <c r="R21" s="203"/>
      <c r="S21" s="122"/>
      <c r="T21" s="122"/>
      <c r="U21" s="122"/>
      <c r="V21" s="122"/>
      <c r="W21" s="122"/>
      <c r="X21" s="122">
        <v>2010</v>
      </c>
      <c r="Y21" s="122"/>
      <c r="Z21" s="122"/>
      <c r="AA21" s="122"/>
      <c r="AB21" s="122"/>
      <c r="AC21" s="122"/>
      <c r="AD21" s="122"/>
      <c r="AE21" s="203">
        <v>3910</v>
      </c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ht="36" customHeight="1">
      <c r="A22" s="27"/>
      <c r="B22" s="262"/>
      <c r="C22" s="269" t="s">
        <v>2169</v>
      </c>
      <c r="D22" s="118" t="s">
        <v>2170</v>
      </c>
      <c r="E22" s="121" t="s">
        <v>2169</v>
      </c>
      <c r="F22" s="121" t="s">
        <v>2171</v>
      </c>
      <c r="G22" s="259"/>
      <c r="H22" s="121" t="s">
        <v>2172</v>
      </c>
      <c r="I22" s="121">
        <v>1</v>
      </c>
      <c r="J22" s="219">
        <v>5561</v>
      </c>
      <c r="K22" s="219">
        <v>226</v>
      </c>
      <c r="L22" s="219">
        <v>226</v>
      </c>
      <c r="M22" s="121"/>
      <c r="N22" s="121"/>
      <c r="O22" s="121"/>
      <c r="P22" s="121"/>
      <c r="Q22" s="121"/>
      <c r="R22" s="219">
        <v>700000</v>
      </c>
      <c r="S22" s="121"/>
      <c r="T22" s="121"/>
      <c r="U22" s="121"/>
      <c r="V22" s="121"/>
      <c r="W22" s="121"/>
      <c r="X22" s="121">
        <v>1998</v>
      </c>
      <c r="Y22" s="121">
        <v>662</v>
      </c>
      <c r="Z22" s="121"/>
      <c r="AA22" s="121"/>
      <c r="AB22" s="121"/>
      <c r="AC22" s="121"/>
      <c r="AD22" s="121"/>
      <c r="AE22" s="219">
        <v>662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</row>
    <row r="23" spans="1:55" ht="36" customHeight="1">
      <c r="A23" s="27"/>
      <c r="B23" s="262"/>
      <c r="C23" s="269" t="s">
        <v>3300</v>
      </c>
      <c r="D23" s="118" t="s">
        <v>3301</v>
      </c>
      <c r="E23" s="121" t="s">
        <v>3300</v>
      </c>
      <c r="F23" s="121"/>
      <c r="G23" s="259"/>
      <c r="H23" s="121" t="s">
        <v>3302</v>
      </c>
      <c r="I23" s="121"/>
      <c r="J23" s="219">
        <v>21432</v>
      </c>
      <c r="K23" s="219">
        <v>173</v>
      </c>
      <c r="L23" s="219">
        <v>173</v>
      </c>
      <c r="M23" s="121"/>
      <c r="N23" s="121"/>
      <c r="O23" s="121"/>
      <c r="P23" s="121"/>
      <c r="Q23" s="121"/>
      <c r="R23" s="219">
        <v>575</v>
      </c>
      <c r="S23" s="121"/>
      <c r="T23" s="121"/>
      <c r="U23" s="121"/>
      <c r="V23" s="121"/>
      <c r="W23" s="121"/>
      <c r="X23" s="121">
        <v>2009</v>
      </c>
      <c r="Y23" s="121"/>
      <c r="Z23" s="121"/>
      <c r="AA23" s="121"/>
      <c r="AB23" s="121"/>
      <c r="AC23" s="121"/>
      <c r="AD23" s="121"/>
      <c r="AE23" s="219">
        <v>550</v>
      </c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</row>
    <row r="24" spans="1:55" ht="36" customHeight="1">
      <c r="A24" s="27"/>
      <c r="B24" s="262"/>
      <c r="C24" s="269" t="s">
        <v>2173</v>
      </c>
      <c r="D24" s="118" t="s">
        <v>2174</v>
      </c>
      <c r="E24" s="121" t="s">
        <v>2173</v>
      </c>
      <c r="F24" s="121"/>
      <c r="G24" s="259"/>
      <c r="H24" s="121" t="s">
        <v>2173</v>
      </c>
      <c r="I24" s="121"/>
      <c r="J24" s="219">
        <v>45452</v>
      </c>
      <c r="K24" s="219">
        <v>494</v>
      </c>
      <c r="L24" s="219">
        <v>494</v>
      </c>
      <c r="M24" s="121"/>
      <c r="N24" s="121"/>
      <c r="O24" s="121"/>
      <c r="P24" s="121"/>
      <c r="Q24" s="121"/>
      <c r="R24" s="219">
        <v>7200</v>
      </c>
      <c r="S24" s="121"/>
      <c r="T24" s="121"/>
      <c r="U24" s="121"/>
      <c r="V24" s="121"/>
      <c r="W24" s="121"/>
      <c r="X24" s="121">
        <v>2010</v>
      </c>
      <c r="Y24" s="121"/>
      <c r="Z24" s="121"/>
      <c r="AA24" s="121"/>
      <c r="AB24" s="121"/>
      <c r="AC24" s="121"/>
      <c r="AD24" s="121"/>
      <c r="AE24" s="219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</row>
    <row r="25" spans="1:55" ht="36" customHeight="1">
      <c r="A25" s="27" t="s">
        <v>248</v>
      </c>
      <c r="B25" s="258"/>
      <c r="C25" s="269" t="s">
        <v>2159</v>
      </c>
      <c r="D25" s="118" t="s">
        <v>2175</v>
      </c>
      <c r="E25" s="121" t="s">
        <v>2159</v>
      </c>
      <c r="F25" s="121"/>
      <c r="G25" s="259"/>
      <c r="H25" s="121" t="s">
        <v>2176</v>
      </c>
      <c r="I25" s="121"/>
      <c r="J25" s="219">
        <v>1740</v>
      </c>
      <c r="K25" s="219">
        <v>556.65</v>
      </c>
      <c r="L25" s="219">
        <v>970.83</v>
      </c>
      <c r="M25" s="121"/>
      <c r="N25" s="121"/>
      <c r="O25" s="121"/>
      <c r="P25" s="121"/>
      <c r="Q25" s="121"/>
      <c r="R25" s="219">
        <v>1037065</v>
      </c>
      <c r="S25" s="121"/>
      <c r="T25" s="121"/>
      <c r="U25" s="121"/>
      <c r="V25" s="121"/>
      <c r="W25" s="121"/>
      <c r="X25" s="121">
        <v>2009</v>
      </c>
      <c r="Y25" s="121"/>
      <c r="Z25" s="121"/>
      <c r="AA25" s="121"/>
      <c r="AB25" s="121"/>
      <c r="AC25" s="121"/>
      <c r="AD25" s="121"/>
      <c r="AE25" s="219">
        <v>500</v>
      </c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</row>
  </sheetData>
  <mergeCells count="35">
    <mergeCell ref="AE1:BC1"/>
    <mergeCell ref="H2:H4"/>
    <mergeCell ref="I2:I4"/>
    <mergeCell ref="S2:V2"/>
    <mergeCell ref="A2:A4"/>
    <mergeCell ref="B2:B4"/>
    <mergeCell ref="C2:C4"/>
    <mergeCell ref="D2:D4"/>
    <mergeCell ref="B1:D1"/>
    <mergeCell ref="BC2:BC4"/>
    <mergeCell ref="N3:O3"/>
    <mergeCell ref="P3:Q3"/>
    <mergeCell ref="R3:R4"/>
    <mergeCell ref="S3:S4"/>
    <mergeCell ref="T3:T4"/>
    <mergeCell ref="AH2:AR2"/>
    <mergeCell ref="E2:E4"/>
    <mergeCell ref="F2:F4"/>
    <mergeCell ref="J2:J4"/>
    <mergeCell ref="K2:K4"/>
    <mergeCell ref="L2:L4"/>
    <mergeCell ref="M2:M4"/>
    <mergeCell ref="U3:U4"/>
    <mergeCell ref="AS3:AW3"/>
    <mergeCell ref="AS2:BB2"/>
    <mergeCell ref="AX3:BB3"/>
    <mergeCell ref="X2:X4"/>
    <mergeCell ref="AG3:AG4"/>
    <mergeCell ref="AH3:AI3"/>
    <mergeCell ref="AF2:AG2"/>
    <mergeCell ref="N2:R2"/>
    <mergeCell ref="W2:W4"/>
    <mergeCell ref="AF3:AF4"/>
    <mergeCell ref="Y2:AE4"/>
    <mergeCell ref="V3:V4"/>
  </mergeCells>
  <phoneticPr fontId="2" type="noConversion"/>
  <hyperlinks>
    <hyperlink ref="G6" r:id="rId1"/>
    <hyperlink ref="G7" r:id="rId2"/>
    <hyperlink ref="G16" r:id="rId3"/>
    <hyperlink ref="G8" r:id="rId4"/>
    <hyperlink ref="G9" r:id="rId5"/>
    <hyperlink ref="G10" r:id="rId6"/>
  </hyperlinks>
  <pageMargins left="0.75" right="0.52" top="1" bottom="1" header="0.5" footer="0.5"/>
  <pageSetup paperSize="9" scale="95" orientation="landscape" horizontalDpi="300" verticalDpi="300" r:id="rId7"/>
  <headerFooter alignWithMargins="0"/>
  <ignoredErrors>
    <ignoredError sqref="J14:L1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Z8"/>
  <sheetViews>
    <sheetView topLeftCell="B1" workbookViewId="0">
      <pane ySplit="4" topLeftCell="A5" activePane="bottomLeft" state="frozen"/>
      <selection pane="bottomLeft" activeCell="R25" sqref="R25"/>
    </sheetView>
  </sheetViews>
  <sheetFormatPr defaultRowHeight="10.5"/>
  <cols>
    <col min="1" max="1" width="0" style="24" hidden="1" customWidth="1"/>
    <col min="2" max="2" width="3.77734375" style="24" customWidth="1"/>
    <col min="3" max="3" width="5.77734375" style="24" customWidth="1"/>
    <col min="4" max="4" width="0.44140625" style="24" hidden="1" customWidth="1"/>
    <col min="5" max="5" width="14.5546875" style="33" bestFit="1" customWidth="1"/>
    <col min="6" max="6" width="7.33203125" style="24" customWidth="1"/>
    <col min="7" max="7" width="12.44140625" style="24" customWidth="1"/>
    <col min="8" max="8" width="7.5546875" style="24" customWidth="1"/>
    <col min="9" max="9" width="6.77734375" style="24" customWidth="1"/>
    <col min="10" max="10" width="6.5546875" style="24" customWidth="1"/>
    <col min="11" max="11" width="0" style="24" hidden="1" customWidth="1"/>
    <col min="12" max="12" width="4.33203125" style="24" bestFit="1" customWidth="1"/>
    <col min="13" max="13" width="4" style="24" customWidth="1"/>
    <col min="14" max="14" width="6" style="24" hidden="1" customWidth="1"/>
    <col min="15" max="15" width="3.5546875" style="24" hidden="1" customWidth="1"/>
    <col min="16" max="16" width="5" style="24" customWidth="1"/>
    <col min="17" max="17" width="4" style="24" customWidth="1"/>
    <col min="18" max="18" width="4.109375" style="24" customWidth="1"/>
    <col min="19" max="19" width="3.5546875" style="24" customWidth="1"/>
    <col min="20" max="20" width="4.6640625" style="24" customWidth="1"/>
    <col min="21" max="21" width="0" style="24" hidden="1" customWidth="1"/>
    <col min="22" max="22" width="5.77734375" style="24" customWidth="1"/>
    <col min="23" max="23" width="6.21875" style="24" customWidth="1"/>
    <col min="24" max="25" width="0" style="24" hidden="1" customWidth="1"/>
    <col min="26" max="26" width="5.5546875" style="56" customWidth="1"/>
    <col min="27" max="32" width="0" style="24" hidden="1" customWidth="1"/>
    <col min="33" max="33" width="6.88671875" style="24" customWidth="1"/>
    <col min="34" max="51" width="0" style="24" hidden="1" customWidth="1"/>
    <col min="52" max="52" width="12.5546875" style="24" customWidth="1"/>
    <col min="53" max="16384" width="8.88671875" style="24"/>
  </cols>
  <sheetData>
    <row r="1" spans="1:52" ht="20.100000000000001" customHeight="1">
      <c r="B1" s="559" t="s">
        <v>468</v>
      </c>
      <c r="C1" s="559"/>
      <c r="D1" s="559"/>
      <c r="E1" s="559"/>
      <c r="Z1" s="598" t="s">
        <v>482</v>
      </c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</row>
    <row r="2" spans="1:52" ht="24.95" customHeight="1">
      <c r="A2" s="599" t="s">
        <v>483</v>
      </c>
      <c r="B2" s="510" t="s">
        <v>484</v>
      </c>
      <c r="C2" s="510" t="s">
        <v>485</v>
      </c>
      <c r="D2" s="510" t="s">
        <v>486</v>
      </c>
      <c r="E2" s="564" t="s">
        <v>487</v>
      </c>
      <c r="F2" s="510" t="s">
        <v>488</v>
      </c>
      <c r="G2" s="510" t="s">
        <v>490</v>
      </c>
      <c r="H2" s="510" t="s">
        <v>493</v>
      </c>
      <c r="I2" s="510" t="s">
        <v>494</v>
      </c>
      <c r="J2" s="510" t="s">
        <v>495</v>
      </c>
      <c r="K2" s="510" t="s">
        <v>282</v>
      </c>
      <c r="L2" s="510" t="s">
        <v>496</v>
      </c>
      <c r="M2" s="510"/>
      <c r="N2" s="510"/>
      <c r="O2" s="510"/>
      <c r="P2" s="510"/>
      <c r="Q2" s="510"/>
      <c r="R2" s="510"/>
      <c r="S2" s="510"/>
      <c r="T2" s="510"/>
      <c r="U2" s="510" t="s">
        <v>497</v>
      </c>
      <c r="V2" s="510"/>
      <c r="W2" s="510"/>
      <c r="X2" s="510"/>
      <c r="Y2" s="510" t="s">
        <v>527</v>
      </c>
      <c r="Z2" s="469" t="s">
        <v>593</v>
      </c>
      <c r="AA2" s="589" t="s">
        <v>594</v>
      </c>
      <c r="AB2" s="590"/>
      <c r="AC2" s="590"/>
      <c r="AD2" s="590"/>
      <c r="AE2" s="590"/>
      <c r="AF2" s="590"/>
      <c r="AG2" s="591"/>
      <c r="AH2" s="510" t="s">
        <v>499</v>
      </c>
      <c r="AI2" s="510"/>
      <c r="AJ2" s="510" t="s">
        <v>500</v>
      </c>
      <c r="AK2" s="510"/>
      <c r="AL2" s="510"/>
      <c r="AM2" s="510"/>
      <c r="AN2" s="510"/>
      <c r="AO2" s="562"/>
      <c r="AP2" s="510" t="s">
        <v>501</v>
      </c>
      <c r="AQ2" s="562"/>
      <c r="AR2" s="562"/>
      <c r="AS2" s="562"/>
      <c r="AT2" s="562"/>
      <c r="AU2" s="562"/>
      <c r="AV2" s="562"/>
      <c r="AW2" s="562"/>
      <c r="AX2" s="562"/>
      <c r="AY2" s="562"/>
      <c r="AZ2" s="510" t="s">
        <v>502</v>
      </c>
    </row>
    <row r="3" spans="1:52" ht="24.75" customHeight="1">
      <c r="A3" s="599"/>
      <c r="B3" s="510"/>
      <c r="C3" s="510"/>
      <c r="D3" s="510"/>
      <c r="E3" s="564"/>
      <c r="F3" s="510"/>
      <c r="G3" s="510"/>
      <c r="H3" s="510"/>
      <c r="I3" s="510"/>
      <c r="J3" s="510"/>
      <c r="K3" s="510"/>
      <c r="L3" s="510" t="s">
        <v>283</v>
      </c>
      <c r="M3" s="562"/>
      <c r="N3" s="562"/>
      <c r="O3" s="562"/>
      <c r="P3" s="562"/>
      <c r="Q3" s="510" t="s">
        <v>284</v>
      </c>
      <c r="R3" s="562"/>
      <c r="S3" s="562"/>
      <c r="T3" s="562"/>
      <c r="U3" s="510" t="s">
        <v>566</v>
      </c>
      <c r="V3" s="510" t="s">
        <v>591</v>
      </c>
      <c r="W3" s="510" t="s">
        <v>592</v>
      </c>
      <c r="X3" s="510" t="s">
        <v>569</v>
      </c>
      <c r="Y3" s="510"/>
      <c r="Z3" s="469"/>
      <c r="AA3" s="592"/>
      <c r="AB3" s="593"/>
      <c r="AC3" s="593"/>
      <c r="AD3" s="593"/>
      <c r="AE3" s="593"/>
      <c r="AF3" s="593"/>
      <c r="AG3" s="594"/>
      <c r="AH3" s="510" t="s">
        <v>570</v>
      </c>
      <c r="AI3" s="510" t="s">
        <v>571</v>
      </c>
      <c r="AJ3" s="510" t="s">
        <v>572</v>
      </c>
      <c r="AK3" s="510"/>
      <c r="AL3" s="510" t="s">
        <v>573</v>
      </c>
      <c r="AM3" s="562"/>
      <c r="AN3" s="562"/>
      <c r="AO3" s="562" t="s">
        <v>574</v>
      </c>
      <c r="AP3" s="510" t="s">
        <v>575</v>
      </c>
      <c r="AQ3" s="562"/>
      <c r="AR3" s="562"/>
      <c r="AS3" s="562"/>
      <c r="AT3" s="562"/>
      <c r="AU3" s="510" t="s">
        <v>576</v>
      </c>
      <c r="AV3" s="562"/>
      <c r="AW3" s="562"/>
      <c r="AX3" s="562"/>
      <c r="AY3" s="562"/>
      <c r="AZ3" s="510"/>
    </row>
    <row r="4" spans="1:52" ht="30" customHeight="1">
      <c r="A4" s="599"/>
      <c r="B4" s="510"/>
      <c r="C4" s="510"/>
      <c r="D4" s="510"/>
      <c r="E4" s="564"/>
      <c r="F4" s="510"/>
      <c r="G4" s="510"/>
      <c r="H4" s="510"/>
      <c r="I4" s="510"/>
      <c r="J4" s="510"/>
      <c r="K4" s="510"/>
      <c r="L4" s="79" t="s">
        <v>451</v>
      </c>
      <c r="M4" s="79" t="s">
        <v>285</v>
      </c>
      <c r="N4" s="79" t="s">
        <v>117</v>
      </c>
      <c r="O4" s="79" t="s">
        <v>530</v>
      </c>
      <c r="P4" s="79" t="s">
        <v>212</v>
      </c>
      <c r="Q4" s="79" t="s">
        <v>285</v>
      </c>
      <c r="R4" s="79" t="s">
        <v>286</v>
      </c>
      <c r="S4" s="79" t="s">
        <v>287</v>
      </c>
      <c r="T4" s="79" t="s">
        <v>212</v>
      </c>
      <c r="U4" s="510"/>
      <c r="V4" s="510"/>
      <c r="W4" s="510"/>
      <c r="X4" s="510"/>
      <c r="Y4" s="510"/>
      <c r="Z4" s="469"/>
      <c r="AA4" s="595"/>
      <c r="AB4" s="596"/>
      <c r="AC4" s="596"/>
      <c r="AD4" s="596"/>
      <c r="AE4" s="596"/>
      <c r="AF4" s="596"/>
      <c r="AG4" s="597"/>
      <c r="AH4" s="510"/>
      <c r="AI4" s="510"/>
      <c r="AJ4" s="79" t="s">
        <v>239</v>
      </c>
      <c r="AK4" s="79" t="s">
        <v>240</v>
      </c>
      <c r="AL4" s="79" t="s">
        <v>239</v>
      </c>
      <c r="AM4" s="79" t="s">
        <v>241</v>
      </c>
      <c r="AN4" s="79" t="s">
        <v>240</v>
      </c>
      <c r="AO4" s="562"/>
      <c r="AP4" s="80" t="s">
        <v>242</v>
      </c>
      <c r="AQ4" s="79" t="s">
        <v>243</v>
      </c>
      <c r="AR4" s="79" t="s">
        <v>212</v>
      </c>
      <c r="AS4" s="79" t="s">
        <v>244</v>
      </c>
      <c r="AT4" s="79" t="s">
        <v>245</v>
      </c>
      <c r="AU4" s="79" t="s">
        <v>242</v>
      </c>
      <c r="AV4" s="79" t="s">
        <v>243</v>
      </c>
      <c r="AW4" s="79" t="s">
        <v>212</v>
      </c>
      <c r="AX4" s="79" t="s">
        <v>244</v>
      </c>
      <c r="AY4" s="79" t="s">
        <v>245</v>
      </c>
      <c r="AZ4" s="510"/>
    </row>
    <row r="5" spans="1:52" ht="30.95" customHeight="1">
      <c r="A5" s="68"/>
      <c r="B5" s="205" t="s">
        <v>111</v>
      </c>
      <c r="C5" s="219" t="s">
        <v>112</v>
      </c>
      <c r="D5" s="219"/>
      <c r="E5" s="118">
        <f>COUNTA(E6:E8)</f>
        <v>3</v>
      </c>
      <c r="F5" s="219"/>
      <c r="G5" s="219"/>
      <c r="H5" s="219">
        <f>SUM(H6:H8)</f>
        <v>13976</v>
      </c>
      <c r="I5" s="219">
        <f>SUM(I6:I8)</f>
        <v>26735</v>
      </c>
      <c r="J5" s="219">
        <f>SUM(J6:J8)</f>
        <v>47245</v>
      </c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2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03"/>
      <c r="AP5" s="203"/>
      <c r="AQ5" s="219"/>
      <c r="AR5" s="219"/>
      <c r="AS5" s="219"/>
      <c r="AT5" s="219"/>
      <c r="AU5" s="219"/>
      <c r="AV5" s="219"/>
      <c r="AW5" s="219"/>
      <c r="AX5" s="219"/>
      <c r="AY5" s="219"/>
      <c r="AZ5" s="219"/>
    </row>
    <row r="6" spans="1:52" ht="30.95" customHeight="1">
      <c r="A6" s="68"/>
      <c r="B6" s="223"/>
      <c r="C6" s="219" t="s">
        <v>265</v>
      </c>
      <c r="D6" s="219"/>
      <c r="E6" s="118" t="s">
        <v>266</v>
      </c>
      <c r="F6" s="219" t="s">
        <v>267</v>
      </c>
      <c r="G6" s="219" t="s">
        <v>267</v>
      </c>
      <c r="H6" s="219"/>
      <c r="I6" s="219">
        <v>19223</v>
      </c>
      <c r="J6" s="219">
        <v>27067</v>
      </c>
      <c r="K6" s="219"/>
      <c r="L6" s="219">
        <v>400</v>
      </c>
      <c r="M6" s="219">
        <v>15</v>
      </c>
      <c r="N6" s="219"/>
      <c r="O6" s="219"/>
      <c r="P6" s="219"/>
      <c r="Q6" s="219"/>
      <c r="R6" s="219"/>
      <c r="S6" s="219"/>
      <c r="T6" s="219"/>
      <c r="U6" s="219"/>
      <c r="V6" s="219">
        <v>2700</v>
      </c>
      <c r="W6" s="219" t="s">
        <v>268</v>
      </c>
      <c r="X6" s="219"/>
      <c r="Y6" s="219"/>
      <c r="Z6" s="229">
        <v>2000</v>
      </c>
      <c r="AA6" s="219"/>
      <c r="AB6" s="219"/>
      <c r="AC6" s="219"/>
      <c r="AD6" s="219"/>
      <c r="AE6" s="219"/>
      <c r="AF6" s="219"/>
      <c r="AG6" s="219">
        <v>23600</v>
      </c>
      <c r="AH6" s="219"/>
      <c r="AI6" s="219"/>
      <c r="AJ6" s="219"/>
      <c r="AK6" s="219"/>
      <c r="AL6" s="219"/>
      <c r="AM6" s="219"/>
      <c r="AN6" s="219"/>
      <c r="AO6" s="203"/>
      <c r="AP6" s="203"/>
      <c r="AQ6" s="219"/>
      <c r="AR6" s="219"/>
      <c r="AS6" s="219"/>
      <c r="AT6" s="219"/>
      <c r="AU6" s="219"/>
      <c r="AV6" s="219"/>
      <c r="AW6" s="219"/>
      <c r="AX6" s="219"/>
      <c r="AY6" s="219"/>
      <c r="AZ6" s="219"/>
    </row>
    <row r="7" spans="1:52" ht="30.95" customHeight="1">
      <c r="A7" s="68"/>
      <c r="B7" s="223"/>
      <c r="C7" s="219" t="s">
        <v>265</v>
      </c>
      <c r="D7" s="219"/>
      <c r="E7" s="118" t="s">
        <v>269</v>
      </c>
      <c r="F7" s="219" t="s">
        <v>267</v>
      </c>
      <c r="G7" s="219" t="s">
        <v>267</v>
      </c>
      <c r="H7" s="219"/>
      <c r="I7" s="219">
        <v>1495</v>
      </c>
      <c r="J7" s="219">
        <v>5478</v>
      </c>
      <c r="K7" s="219"/>
      <c r="L7" s="219"/>
      <c r="M7" s="219"/>
      <c r="N7" s="219"/>
      <c r="O7" s="219"/>
      <c r="P7" s="219"/>
      <c r="Q7" s="219">
        <v>30</v>
      </c>
      <c r="R7" s="219">
        <v>61</v>
      </c>
      <c r="S7" s="219">
        <v>1</v>
      </c>
      <c r="T7" s="219"/>
      <c r="U7" s="219"/>
      <c r="V7" s="219">
        <v>100</v>
      </c>
      <c r="W7" s="219" t="s">
        <v>268</v>
      </c>
      <c r="X7" s="219"/>
      <c r="Y7" s="219"/>
      <c r="Z7" s="229">
        <v>2005</v>
      </c>
      <c r="AA7" s="219"/>
      <c r="AB7" s="219"/>
      <c r="AC7" s="219"/>
      <c r="AD7" s="219"/>
      <c r="AE7" s="219"/>
      <c r="AF7" s="219"/>
      <c r="AG7" s="219">
        <v>7500</v>
      </c>
      <c r="AH7" s="219"/>
      <c r="AI7" s="219"/>
      <c r="AJ7" s="219"/>
      <c r="AK7" s="219"/>
      <c r="AL7" s="219"/>
      <c r="AM7" s="219"/>
      <c r="AN7" s="219"/>
      <c r="AO7" s="203"/>
      <c r="AP7" s="203"/>
      <c r="AQ7" s="219"/>
      <c r="AR7" s="219"/>
      <c r="AS7" s="219"/>
      <c r="AT7" s="219"/>
      <c r="AU7" s="219"/>
      <c r="AV7" s="219"/>
      <c r="AW7" s="219"/>
      <c r="AX7" s="219"/>
      <c r="AY7" s="219"/>
      <c r="AZ7" s="219"/>
    </row>
    <row r="8" spans="1:52" ht="40.5" customHeight="1">
      <c r="A8" s="69" t="s">
        <v>248</v>
      </c>
      <c r="B8" s="223"/>
      <c r="C8" s="219" t="s">
        <v>917</v>
      </c>
      <c r="D8" s="219" t="s">
        <v>1904</v>
      </c>
      <c r="E8" s="118" t="s">
        <v>1905</v>
      </c>
      <c r="F8" s="219" t="s">
        <v>828</v>
      </c>
      <c r="G8" s="219" t="s">
        <v>1906</v>
      </c>
      <c r="H8" s="219">
        <v>13976</v>
      </c>
      <c r="I8" s="219">
        <v>6017</v>
      </c>
      <c r="J8" s="219">
        <v>14700</v>
      </c>
      <c r="K8" s="219" t="s">
        <v>1547</v>
      </c>
      <c r="L8" s="219"/>
      <c r="M8" s="219"/>
      <c r="N8" s="219"/>
      <c r="O8" s="219"/>
      <c r="P8" s="219"/>
      <c r="Q8" s="219">
        <v>30</v>
      </c>
      <c r="R8" s="219">
        <v>60</v>
      </c>
      <c r="S8" s="219">
        <v>2</v>
      </c>
      <c r="T8" s="219">
        <v>3600</v>
      </c>
      <c r="U8" s="219">
        <v>5000</v>
      </c>
      <c r="V8" s="219">
        <v>5000</v>
      </c>
      <c r="W8" s="219" t="s">
        <v>1044</v>
      </c>
      <c r="X8" s="219"/>
      <c r="Y8" s="219"/>
      <c r="Z8" s="229">
        <v>1989</v>
      </c>
      <c r="AA8" s="219">
        <v>9800</v>
      </c>
      <c r="AB8" s="219"/>
      <c r="AC8" s="219"/>
      <c r="AD8" s="219"/>
      <c r="AE8" s="219">
        <v>4471</v>
      </c>
      <c r="AF8" s="219"/>
      <c r="AG8" s="219">
        <v>9800</v>
      </c>
      <c r="AH8" s="219" t="s">
        <v>1907</v>
      </c>
      <c r="AI8" s="219"/>
      <c r="AJ8" s="219" t="s">
        <v>1045</v>
      </c>
      <c r="AK8" s="219"/>
      <c r="AL8" s="219"/>
      <c r="AM8" s="219"/>
      <c r="AN8" s="219"/>
      <c r="AO8" s="219" t="s">
        <v>1908</v>
      </c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</row>
  </sheetData>
  <mergeCells count="35">
    <mergeCell ref="B1:E1"/>
    <mergeCell ref="Z1:AZ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Z2:AZ4"/>
    <mergeCell ref="L3:P3"/>
    <mergeCell ref="Q3:T3"/>
    <mergeCell ref="L2:T2"/>
    <mergeCell ref="U2:X2"/>
    <mergeCell ref="Z2:Z4"/>
    <mergeCell ref="AH2:AI2"/>
    <mergeCell ref="AA2:AG4"/>
    <mergeCell ref="U3:U4"/>
    <mergeCell ref="V3:V4"/>
    <mergeCell ref="W3:W4"/>
    <mergeCell ref="X3:X4"/>
    <mergeCell ref="Y2:Y4"/>
    <mergeCell ref="AP3:AT3"/>
    <mergeCell ref="AJ2:AO2"/>
    <mergeCell ref="AP2:AY2"/>
    <mergeCell ref="AH3:AH4"/>
    <mergeCell ref="AU3:AY3"/>
    <mergeCell ref="AI3:AI4"/>
    <mergeCell ref="AJ3:AK3"/>
    <mergeCell ref="AL3:AN3"/>
    <mergeCell ref="AO3:AO4"/>
  </mergeCells>
  <phoneticPr fontId="2" type="noConversion"/>
  <pageMargins left="0.75" right="0.51" top="1" bottom="1" header="0.5" footer="0.5"/>
  <pageSetup paperSize="9" scale="88" orientation="landscape" horizontalDpi="300" verticalDpi="300" r:id="rId1"/>
  <headerFooter alignWithMargins="0"/>
  <ignoredErrors>
    <ignoredError sqref="H5:J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L249"/>
  <sheetViews>
    <sheetView topLeftCell="B1" zoomScale="85" zoomScaleNormal="85" zoomScaleSheetLayoutView="68" workbookViewId="0">
      <pane ySplit="4" topLeftCell="A5" activePane="bottomLeft" state="frozen"/>
      <selection pane="bottomLeft" activeCell="L256" sqref="L256"/>
    </sheetView>
  </sheetViews>
  <sheetFormatPr defaultRowHeight="21.75" customHeight="1"/>
  <cols>
    <col min="1" max="1" width="6" style="139" hidden="1" customWidth="1"/>
    <col min="2" max="2" width="5" style="139" customWidth="1"/>
    <col min="3" max="3" width="6.21875" style="139" customWidth="1"/>
    <col min="4" max="4" width="14.44140625" style="139" hidden="1" customWidth="1"/>
    <col min="5" max="5" width="14.6640625" style="139" customWidth="1"/>
    <col min="6" max="6" width="7.6640625" style="139" customWidth="1"/>
    <col min="7" max="7" width="25.109375" style="139" hidden="1" customWidth="1"/>
    <col min="8" max="8" width="27.21875" style="139" hidden="1" customWidth="1"/>
    <col min="9" max="9" width="15.109375" style="139" customWidth="1"/>
    <col min="10" max="10" width="6.6640625" style="195" hidden="1" customWidth="1"/>
    <col min="11" max="11" width="4" style="139" hidden="1" customWidth="1"/>
    <col min="12" max="12" width="10.109375" style="196" customWidth="1"/>
    <col min="13" max="13" width="9.21875" style="197" customWidth="1"/>
    <col min="14" max="14" width="8.77734375" style="197" customWidth="1"/>
    <col min="15" max="15" width="9.5546875" style="139" bestFit="1" customWidth="1"/>
    <col min="16" max="16" width="5.88671875" style="139" customWidth="1"/>
    <col min="17" max="17" width="7.44140625" style="139" hidden="1" customWidth="1"/>
    <col min="18" max="18" width="5.33203125" style="139" customWidth="1"/>
    <col min="19" max="19" width="9.109375" style="139" hidden="1" customWidth="1"/>
    <col min="20" max="20" width="6.88671875" style="139" customWidth="1"/>
    <col min="21" max="22" width="5.44140625" style="196" customWidth="1"/>
    <col min="23" max="24" width="7.44140625" style="198" customWidth="1"/>
    <col min="25" max="25" width="12.44140625" style="139" hidden="1" customWidth="1"/>
    <col min="26" max="26" width="19.77734375" style="139" hidden="1" customWidth="1"/>
    <col min="27" max="27" width="6.6640625" style="139" customWidth="1"/>
    <col min="28" max="28" width="9.5546875" style="139" hidden="1" customWidth="1"/>
    <col min="29" max="29" width="9.77734375" style="139" hidden="1" customWidth="1"/>
    <col min="30" max="30" width="9.109375" style="139" hidden="1" customWidth="1"/>
    <col min="31" max="31" width="8.44140625" style="139" hidden="1" customWidth="1"/>
    <col min="32" max="32" width="7.33203125" style="139" hidden="1" customWidth="1"/>
    <col min="33" max="33" width="8" style="139" hidden="1" customWidth="1"/>
    <col min="34" max="34" width="8.109375" style="198" customWidth="1"/>
    <col min="35" max="35" width="9.109375" style="139" hidden="1" customWidth="1"/>
    <col min="36" max="36" width="7.77734375" style="139" hidden="1" customWidth="1"/>
    <col min="37" max="37" width="17.88671875" style="139" hidden="1" customWidth="1"/>
    <col min="38" max="38" width="8.44140625" style="139" hidden="1" customWidth="1"/>
    <col min="39" max="39" width="11" style="139" hidden="1" customWidth="1"/>
    <col min="40" max="40" width="10.77734375" style="139" hidden="1" customWidth="1"/>
    <col min="41" max="41" width="13.21875" style="139" hidden="1" customWidth="1"/>
    <col min="42" max="42" width="29.6640625" style="139" hidden="1" customWidth="1"/>
    <col min="43" max="43" width="18.5546875" style="139" hidden="1" customWidth="1"/>
    <col min="44" max="44" width="5.33203125" style="139" hidden="1" customWidth="1"/>
    <col min="45" max="45" width="9.5546875" style="139" hidden="1" customWidth="1"/>
    <col min="46" max="46" width="28.77734375" style="139" hidden="1" customWidth="1"/>
    <col min="47" max="47" width="22.21875" style="139" hidden="1" customWidth="1"/>
    <col min="48" max="48" width="13.44140625" style="139" hidden="1" customWidth="1"/>
    <col min="49" max="49" width="6.44140625" style="139" hidden="1" customWidth="1"/>
    <col min="50" max="50" width="7.77734375" style="139" hidden="1" customWidth="1"/>
    <col min="51" max="51" width="15.33203125" style="139" hidden="1" customWidth="1"/>
    <col min="52" max="52" width="22.21875" style="139" hidden="1" customWidth="1"/>
    <col min="53" max="53" width="17.5546875" style="139" hidden="1" customWidth="1"/>
    <col min="54" max="54" width="5.109375" style="139" hidden="1" customWidth="1"/>
    <col min="55" max="55" width="7.33203125" style="139" hidden="1" customWidth="1"/>
    <col min="56" max="56" width="15.33203125" style="139" hidden="1" customWidth="1"/>
    <col min="57" max="57" width="15.109375" style="139" hidden="1" customWidth="1"/>
    <col min="58" max="58" width="10.21875" style="139" hidden="1" customWidth="1"/>
    <col min="59" max="60" width="4" style="139" hidden="1" customWidth="1"/>
    <col min="61" max="61" width="15.33203125" style="139" hidden="1" customWidth="1"/>
    <col min="62" max="62" width="14.109375" style="139" hidden="1" customWidth="1"/>
    <col min="63" max="63" width="19" style="119" customWidth="1"/>
    <col min="64" max="16384" width="8.88671875" style="139"/>
  </cols>
  <sheetData>
    <row r="1" spans="1:64" s="189" customFormat="1" ht="20.100000000000001" customHeight="1">
      <c r="B1" s="452" t="s">
        <v>151</v>
      </c>
      <c r="C1" s="452"/>
      <c r="D1" s="452"/>
      <c r="E1" s="452"/>
      <c r="J1" s="190"/>
      <c r="L1" s="191"/>
      <c r="M1" s="192"/>
      <c r="N1" s="192"/>
      <c r="U1" s="191"/>
      <c r="V1" s="191"/>
      <c r="W1" s="193"/>
      <c r="X1" s="193"/>
      <c r="AH1" s="453" t="s">
        <v>390</v>
      </c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</row>
    <row r="2" spans="1:64" ht="24.95" customHeight="1">
      <c r="A2" s="454" t="s">
        <v>391</v>
      </c>
      <c r="B2" s="451" t="s">
        <v>392</v>
      </c>
      <c r="C2" s="451" t="s">
        <v>485</v>
      </c>
      <c r="D2" s="451" t="s">
        <v>393</v>
      </c>
      <c r="E2" s="451" t="s">
        <v>394</v>
      </c>
      <c r="F2" s="451" t="s">
        <v>488</v>
      </c>
      <c r="G2" s="451" t="s">
        <v>489</v>
      </c>
      <c r="H2" s="102"/>
      <c r="I2" s="451" t="s">
        <v>327</v>
      </c>
      <c r="J2" s="451" t="s">
        <v>491</v>
      </c>
      <c r="K2" s="451" t="s">
        <v>492</v>
      </c>
      <c r="L2" s="451" t="s">
        <v>328</v>
      </c>
      <c r="M2" s="451" t="s">
        <v>329</v>
      </c>
      <c r="N2" s="451" t="s">
        <v>330</v>
      </c>
      <c r="O2" s="451" t="s">
        <v>496</v>
      </c>
      <c r="P2" s="451"/>
      <c r="Q2" s="451"/>
      <c r="R2" s="451"/>
      <c r="S2" s="451"/>
      <c r="T2" s="451"/>
      <c r="U2" s="451"/>
      <c r="V2" s="451"/>
      <c r="W2" s="451" t="s">
        <v>331</v>
      </c>
      <c r="X2" s="451"/>
      <c r="Y2" s="451"/>
      <c r="Z2" s="451"/>
      <c r="AA2" s="451" t="s">
        <v>233</v>
      </c>
      <c r="AB2" s="455" t="s">
        <v>333</v>
      </c>
      <c r="AC2" s="456"/>
      <c r="AD2" s="456"/>
      <c r="AE2" s="456"/>
      <c r="AF2" s="456"/>
      <c r="AG2" s="456"/>
      <c r="AH2" s="457"/>
      <c r="AI2" s="451" t="s">
        <v>334</v>
      </c>
      <c r="AJ2" s="451"/>
      <c r="AK2" s="451" t="s">
        <v>335</v>
      </c>
      <c r="AL2" s="451"/>
      <c r="AM2" s="451"/>
      <c r="AN2" s="451"/>
      <c r="AO2" s="451"/>
      <c r="AP2" s="451"/>
      <c r="AQ2" s="451" t="s">
        <v>336</v>
      </c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 t="s">
        <v>337</v>
      </c>
    </row>
    <row r="3" spans="1:64" ht="21" customHeight="1">
      <c r="A3" s="454"/>
      <c r="B3" s="451"/>
      <c r="C3" s="451"/>
      <c r="D3" s="451"/>
      <c r="E3" s="451"/>
      <c r="F3" s="451"/>
      <c r="G3" s="451"/>
      <c r="H3" s="102" t="s">
        <v>563</v>
      </c>
      <c r="I3" s="451"/>
      <c r="J3" s="451"/>
      <c r="K3" s="451"/>
      <c r="L3" s="451"/>
      <c r="M3" s="451"/>
      <c r="N3" s="451"/>
      <c r="O3" s="451" t="s">
        <v>338</v>
      </c>
      <c r="P3" s="451"/>
      <c r="Q3" s="451"/>
      <c r="R3" s="451"/>
      <c r="S3" s="451"/>
      <c r="T3" s="451" t="s">
        <v>565</v>
      </c>
      <c r="U3" s="451"/>
      <c r="V3" s="451"/>
      <c r="W3" s="451" t="s">
        <v>339</v>
      </c>
      <c r="X3" s="451" t="s">
        <v>567</v>
      </c>
      <c r="Y3" s="451" t="s">
        <v>568</v>
      </c>
      <c r="Z3" s="451" t="s">
        <v>342</v>
      </c>
      <c r="AA3" s="451"/>
      <c r="AB3" s="458"/>
      <c r="AC3" s="459"/>
      <c r="AD3" s="459"/>
      <c r="AE3" s="459"/>
      <c r="AF3" s="459"/>
      <c r="AG3" s="459"/>
      <c r="AH3" s="460"/>
      <c r="AI3" s="451" t="s">
        <v>343</v>
      </c>
      <c r="AJ3" s="451" t="s">
        <v>344</v>
      </c>
      <c r="AK3" s="451" t="s">
        <v>133</v>
      </c>
      <c r="AL3" s="451"/>
      <c r="AM3" s="451" t="s">
        <v>148</v>
      </c>
      <c r="AN3" s="451"/>
      <c r="AO3" s="451"/>
      <c r="AP3" s="451" t="s">
        <v>347</v>
      </c>
      <c r="AQ3" s="451" t="s">
        <v>348</v>
      </c>
      <c r="AR3" s="451"/>
      <c r="AS3" s="451"/>
      <c r="AT3" s="451"/>
      <c r="AU3" s="451"/>
      <c r="AV3" s="451" t="s">
        <v>349</v>
      </c>
      <c r="AW3" s="451"/>
      <c r="AX3" s="451"/>
      <c r="AY3" s="451"/>
      <c r="AZ3" s="451"/>
      <c r="BA3" s="451" t="s">
        <v>236</v>
      </c>
      <c r="BB3" s="451"/>
      <c r="BC3" s="451"/>
      <c r="BD3" s="451"/>
      <c r="BE3" s="451"/>
      <c r="BF3" s="451" t="s">
        <v>115</v>
      </c>
      <c r="BG3" s="451"/>
      <c r="BH3" s="451"/>
      <c r="BI3" s="451"/>
      <c r="BJ3" s="451"/>
      <c r="BK3" s="451"/>
    </row>
    <row r="4" spans="1:64" ht="19.5" customHeight="1">
      <c r="A4" s="454"/>
      <c r="B4" s="451"/>
      <c r="C4" s="451"/>
      <c r="D4" s="451"/>
      <c r="E4" s="451"/>
      <c r="F4" s="451"/>
      <c r="G4" s="451"/>
      <c r="H4" s="102"/>
      <c r="I4" s="451"/>
      <c r="J4" s="451"/>
      <c r="K4" s="451"/>
      <c r="L4" s="451"/>
      <c r="M4" s="451"/>
      <c r="N4" s="451"/>
      <c r="O4" s="102" t="s">
        <v>237</v>
      </c>
      <c r="P4" s="102" t="s">
        <v>238</v>
      </c>
      <c r="Q4" s="102" t="s">
        <v>116</v>
      </c>
      <c r="R4" s="102" t="s">
        <v>352</v>
      </c>
      <c r="S4" s="102" t="s">
        <v>118</v>
      </c>
      <c r="T4" s="102" t="s">
        <v>237</v>
      </c>
      <c r="U4" s="102" t="s">
        <v>350</v>
      </c>
      <c r="V4" s="102" t="s">
        <v>351</v>
      </c>
      <c r="W4" s="451"/>
      <c r="X4" s="451"/>
      <c r="Y4" s="451"/>
      <c r="Z4" s="451"/>
      <c r="AA4" s="451"/>
      <c r="AB4" s="461"/>
      <c r="AC4" s="462"/>
      <c r="AD4" s="462"/>
      <c r="AE4" s="462"/>
      <c r="AF4" s="462"/>
      <c r="AG4" s="462"/>
      <c r="AH4" s="463"/>
      <c r="AI4" s="451"/>
      <c r="AJ4" s="451"/>
      <c r="AK4" s="102" t="s">
        <v>354</v>
      </c>
      <c r="AL4" s="102" t="s">
        <v>355</v>
      </c>
      <c r="AM4" s="102" t="s">
        <v>354</v>
      </c>
      <c r="AN4" s="102" t="s">
        <v>356</v>
      </c>
      <c r="AO4" s="102" t="s">
        <v>355</v>
      </c>
      <c r="AP4" s="451"/>
      <c r="AQ4" s="102" t="s">
        <v>357</v>
      </c>
      <c r="AR4" s="102" t="s">
        <v>358</v>
      </c>
      <c r="AS4" s="102" t="s">
        <v>212</v>
      </c>
      <c r="AT4" s="102" t="s">
        <v>359</v>
      </c>
      <c r="AU4" s="102" t="s">
        <v>360</v>
      </c>
      <c r="AV4" s="102" t="s">
        <v>357</v>
      </c>
      <c r="AW4" s="102" t="s">
        <v>358</v>
      </c>
      <c r="AX4" s="102" t="s">
        <v>212</v>
      </c>
      <c r="AY4" s="102" t="s">
        <v>359</v>
      </c>
      <c r="AZ4" s="102" t="s">
        <v>360</v>
      </c>
      <c r="BA4" s="102" t="s">
        <v>357</v>
      </c>
      <c r="BB4" s="102" t="s">
        <v>358</v>
      </c>
      <c r="BC4" s="102" t="s">
        <v>212</v>
      </c>
      <c r="BD4" s="102" t="s">
        <v>359</v>
      </c>
      <c r="BE4" s="102" t="s">
        <v>360</v>
      </c>
      <c r="BF4" s="102" t="s">
        <v>357</v>
      </c>
      <c r="BG4" s="102" t="s">
        <v>358</v>
      </c>
      <c r="BH4" s="102" t="s">
        <v>212</v>
      </c>
      <c r="BI4" s="102" t="s">
        <v>359</v>
      </c>
      <c r="BJ4" s="102" t="s">
        <v>360</v>
      </c>
      <c r="BK4" s="451"/>
    </row>
    <row r="5" spans="1:64" ht="25.5" customHeight="1">
      <c r="A5" s="3"/>
      <c r="B5" s="297" t="s">
        <v>144</v>
      </c>
      <c r="C5" s="270" t="s">
        <v>70</v>
      </c>
      <c r="D5" s="270"/>
      <c r="E5" s="272">
        <f>COUNTA(E6:E8)</f>
        <v>3</v>
      </c>
      <c r="F5" s="270"/>
      <c r="G5" s="270"/>
      <c r="H5" s="270"/>
      <c r="I5" s="270"/>
      <c r="J5" s="270"/>
      <c r="K5" s="270"/>
      <c r="L5" s="289">
        <f>SUM(L6:L8)</f>
        <v>228713</v>
      </c>
      <c r="M5" s="289">
        <f>SUM(M6:M8)</f>
        <v>41874</v>
      </c>
      <c r="N5" s="289">
        <f>SUM(N6:N8)</f>
        <v>124334</v>
      </c>
      <c r="O5" s="270"/>
      <c r="P5" s="270"/>
      <c r="Q5" s="270"/>
      <c r="R5" s="270"/>
      <c r="S5" s="270"/>
      <c r="T5" s="270"/>
      <c r="U5" s="289"/>
      <c r="V5" s="289"/>
      <c r="W5" s="222"/>
      <c r="X5" s="222"/>
      <c r="Y5" s="270"/>
      <c r="Z5" s="270"/>
      <c r="AA5" s="270"/>
      <c r="AB5" s="270"/>
      <c r="AC5" s="270"/>
      <c r="AD5" s="270"/>
      <c r="AE5" s="270"/>
      <c r="AF5" s="270"/>
      <c r="AG5" s="270"/>
      <c r="AH5" s="222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</row>
    <row r="6" spans="1:64" ht="25.5" customHeight="1">
      <c r="A6" s="117" t="s">
        <v>365</v>
      </c>
      <c r="B6" s="311"/>
      <c r="C6" s="270" t="s">
        <v>2366</v>
      </c>
      <c r="D6" s="270" t="s">
        <v>2367</v>
      </c>
      <c r="E6" s="270" t="s">
        <v>2368</v>
      </c>
      <c r="F6" s="270" t="s">
        <v>2369</v>
      </c>
      <c r="G6" s="270" t="s">
        <v>2370</v>
      </c>
      <c r="H6" s="304" t="s">
        <v>2371</v>
      </c>
      <c r="I6" s="270" t="s">
        <v>2372</v>
      </c>
      <c r="J6" s="270">
        <v>26</v>
      </c>
      <c r="K6" s="270"/>
      <c r="L6" s="289">
        <v>49327</v>
      </c>
      <c r="M6" s="289">
        <v>5860</v>
      </c>
      <c r="N6" s="289">
        <v>22124</v>
      </c>
      <c r="O6" s="270" t="s">
        <v>2373</v>
      </c>
      <c r="P6" s="270">
        <v>400</v>
      </c>
      <c r="Q6" s="270"/>
      <c r="R6" s="270">
        <v>8</v>
      </c>
      <c r="S6" s="270"/>
      <c r="T6" s="270" t="s">
        <v>2374</v>
      </c>
      <c r="U6" s="289">
        <v>105</v>
      </c>
      <c r="V6" s="289">
        <v>68</v>
      </c>
      <c r="W6" s="279">
        <v>20236</v>
      </c>
      <c r="X6" s="279">
        <v>30000</v>
      </c>
      <c r="Y6" s="270" t="s">
        <v>2375</v>
      </c>
      <c r="Z6" s="270" t="s">
        <v>2376</v>
      </c>
      <c r="AA6" s="270">
        <v>1989</v>
      </c>
      <c r="AB6" s="270">
        <v>8111</v>
      </c>
      <c r="AC6" s="270"/>
      <c r="AD6" s="270"/>
      <c r="AE6" s="270"/>
      <c r="AF6" s="270"/>
      <c r="AG6" s="270"/>
      <c r="AH6" s="279">
        <v>8111</v>
      </c>
      <c r="AI6" s="270" t="s">
        <v>2377</v>
      </c>
      <c r="AJ6" s="270"/>
      <c r="AK6" s="270" t="s">
        <v>2378</v>
      </c>
      <c r="AL6" s="270"/>
      <c r="AM6" s="270" t="s">
        <v>2379</v>
      </c>
      <c r="AN6" s="270"/>
      <c r="AO6" s="270"/>
      <c r="AP6" s="270"/>
      <c r="AQ6" s="270"/>
      <c r="AR6" s="270"/>
      <c r="AS6" s="270"/>
      <c r="AT6" s="29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194"/>
    </row>
    <row r="7" spans="1:64" ht="25.5" customHeight="1">
      <c r="A7" s="117" t="s">
        <v>228</v>
      </c>
      <c r="B7" s="311"/>
      <c r="C7" s="270" t="s">
        <v>2380</v>
      </c>
      <c r="D7" s="270" t="s">
        <v>2381</v>
      </c>
      <c r="E7" s="270" t="s">
        <v>2382</v>
      </c>
      <c r="F7" s="270" t="s">
        <v>2369</v>
      </c>
      <c r="G7" s="270" t="s">
        <v>2383</v>
      </c>
      <c r="H7" s="304" t="s">
        <v>2371</v>
      </c>
      <c r="I7" s="270" t="s">
        <v>2372</v>
      </c>
      <c r="J7" s="270">
        <v>7</v>
      </c>
      <c r="K7" s="270" t="s">
        <v>2384</v>
      </c>
      <c r="L7" s="289">
        <v>179386</v>
      </c>
      <c r="M7" s="289">
        <v>33957</v>
      </c>
      <c r="N7" s="289">
        <v>100151</v>
      </c>
      <c r="O7" s="270" t="s">
        <v>2373</v>
      </c>
      <c r="P7" s="270">
        <v>400</v>
      </c>
      <c r="Q7" s="270"/>
      <c r="R7" s="270">
        <v>8</v>
      </c>
      <c r="S7" s="270"/>
      <c r="T7" s="270" t="s">
        <v>2385</v>
      </c>
      <c r="U7" s="289">
        <v>105</v>
      </c>
      <c r="V7" s="289">
        <v>70</v>
      </c>
      <c r="W7" s="279">
        <v>69950</v>
      </c>
      <c r="X7" s="279">
        <v>100000</v>
      </c>
      <c r="Y7" s="270" t="s">
        <v>2375</v>
      </c>
      <c r="Z7" s="270" t="s">
        <v>2376</v>
      </c>
      <c r="AA7" s="270">
        <v>1984</v>
      </c>
      <c r="AB7" s="270">
        <v>47962</v>
      </c>
      <c r="AC7" s="270"/>
      <c r="AD7" s="270">
        <v>10002</v>
      </c>
      <c r="AE7" s="270"/>
      <c r="AF7" s="270"/>
      <c r="AG7" s="270"/>
      <c r="AH7" s="279">
        <v>47962</v>
      </c>
      <c r="AI7" s="270" t="s">
        <v>2386</v>
      </c>
      <c r="AJ7" s="270"/>
      <c r="AK7" s="270" t="s">
        <v>2378</v>
      </c>
      <c r="AL7" s="270"/>
      <c r="AM7" s="270" t="s">
        <v>2387</v>
      </c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194"/>
    </row>
    <row r="8" spans="1:64" ht="25.5" customHeight="1">
      <c r="A8" s="117" t="s">
        <v>194</v>
      </c>
      <c r="B8" s="299"/>
      <c r="C8" s="270" t="s">
        <v>2380</v>
      </c>
      <c r="D8" s="270" t="s">
        <v>2381</v>
      </c>
      <c r="E8" s="270" t="s">
        <v>2388</v>
      </c>
      <c r="F8" s="270" t="s">
        <v>2369</v>
      </c>
      <c r="G8" s="270" t="s">
        <v>2389</v>
      </c>
      <c r="H8" s="304" t="s">
        <v>2371</v>
      </c>
      <c r="I8" s="270" t="s">
        <v>2372</v>
      </c>
      <c r="J8" s="270">
        <v>2</v>
      </c>
      <c r="K8" s="270" t="s">
        <v>2390</v>
      </c>
      <c r="L8" s="289"/>
      <c r="M8" s="289">
        <v>2057</v>
      </c>
      <c r="N8" s="289">
        <v>2059</v>
      </c>
      <c r="O8" s="270" t="s">
        <v>2373</v>
      </c>
      <c r="P8" s="270">
        <v>400</v>
      </c>
      <c r="Q8" s="270"/>
      <c r="R8" s="270">
        <v>8</v>
      </c>
      <c r="S8" s="270"/>
      <c r="T8" s="270" t="s">
        <v>2385</v>
      </c>
      <c r="U8" s="289">
        <v>105</v>
      </c>
      <c r="V8" s="289">
        <v>68</v>
      </c>
      <c r="W8" s="279">
        <v>2187</v>
      </c>
      <c r="X8" s="279">
        <v>4000</v>
      </c>
      <c r="Y8" s="270" t="s">
        <v>2391</v>
      </c>
      <c r="Z8" s="270" t="s">
        <v>2376</v>
      </c>
      <c r="AA8" s="270">
        <v>1984</v>
      </c>
      <c r="AB8" s="270"/>
      <c r="AC8" s="270"/>
      <c r="AD8" s="270"/>
      <c r="AE8" s="270"/>
      <c r="AF8" s="270"/>
      <c r="AG8" s="270"/>
      <c r="AH8" s="279" t="s">
        <v>2392</v>
      </c>
      <c r="AI8" s="270" t="s">
        <v>2386</v>
      </c>
      <c r="AJ8" s="270"/>
      <c r="AK8" s="270"/>
      <c r="AL8" s="270"/>
      <c r="AM8" s="270" t="s">
        <v>2387</v>
      </c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9" t="s">
        <v>2393</v>
      </c>
      <c r="BL8" s="194"/>
    </row>
    <row r="9" spans="1:64" ht="25.5" hidden="1" customHeight="1">
      <c r="A9" s="117"/>
      <c r="B9" s="297" t="s">
        <v>131</v>
      </c>
      <c r="C9" s="270" t="s">
        <v>456</v>
      </c>
      <c r="D9" s="270"/>
      <c r="E9" s="272">
        <f>COUNTA(E10:E12)</f>
        <v>3</v>
      </c>
      <c r="F9" s="270"/>
      <c r="G9" s="270"/>
      <c r="H9" s="304"/>
      <c r="I9" s="270"/>
      <c r="J9" s="270"/>
      <c r="K9" s="270"/>
      <c r="L9" s="289">
        <f>SUM(L10:L12)</f>
        <v>144956</v>
      </c>
      <c r="M9" s="289">
        <f>SUM(M10:M12)</f>
        <v>69195</v>
      </c>
      <c r="N9" s="289">
        <f>SUM(N10:N12)</f>
        <v>107462</v>
      </c>
      <c r="O9" s="270"/>
      <c r="P9" s="270"/>
      <c r="Q9" s="270"/>
      <c r="R9" s="270"/>
      <c r="S9" s="270"/>
      <c r="T9" s="270"/>
      <c r="U9" s="289"/>
      <c r="V9" s="289"/>
      <c r="W9" s="222"/>
      <c r="X9" s="222"/>
      <c r="Y9" s="270"/>
      <c r="Z9" s="270"/>
      <c r="AA9" s="270"/>
      <c r="AB9" s="270"/>
      <c r="AC9" s="270"/>
      <c r="AD9" s="270"/>
      <c r="AE9" s="270"/>
      <c r="AF9" s="270"/>
      <c r="AG9" s="270"/>
      <c r="AH9" s="222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194"/>
    </row>
    <row r="10" spans="1:64" ht="25.5" hidden="1" customHeight="1">
      <c r="A10" s="117" t="s">
        <v>365</v>
      </c>
      <c r="B10" s="311"/>
      <c r="C10" s="270" t="s">
        <v>134</v>
      </c>
      <c r="D10" s="270" t="s">
        <v>428</v>
      </c>
      <c r="E10" s="270" t="s">
        <v>457</v>
      </c>
      <c r="F10" s="270" t="s">
        <v>3</v>
      </c>
      <c r="G10" s="270" t="s">
        <v>505</v>
      </c>
      <c r="H10" s="304" t="s">
        <v>108</v>
      </c>
      <c r="I10" s="270" t="s">
        <v>145</v>
      </c>
      <c r="J10" s="270">
        <v>119</v>
      </c>
      <c r="K10" s="270" t="s">
        <v>458</v>
      </c>
      <c r="L10" s="289">
        <v>89055</v>
      </c>
      <c r="M10" s="289">
        <v>54930</v>
      </c>
      <c r="N10" s="289">
        <v>92707</v>
      </c>
      <c r="O10" s="270" t="s">
        <v>147</v>
      </c>
      <c r="P10" s="270">
        <v>400</v>
      </c>
      <c r="Q10" s="270">
        <v>1.2</v>
      </c>
      <c r="R10" s="270">
        <v>8</v>
      </c>
      <c r="S10" s="270"/>
      <c r="T10" s="270" t="s">
        <v>252</v>
      </c>
      <c r="U10" s="289">
        <v>75.28</v>
      </c>
      <c r="V10" s="289">
        <v>109</v>
      </c>
      <c r="W10" s="222">
        <v>53769</v>
      </c>
      <c r="X10" s="222">
        <v>80000</v>
      </c>
      <c r="Y10" s="270" t="s">
        <v>60</v>
      </c>
      <c r="Z10" s="270" t="s">
        <v>65</v>
      </c>
      <c r="AA10" s="270">
        <v>2001</v>
      </c>
      <c r="AB10" s="270"/>
      <c r="AC10" s="270">
        <v>158948</v>
      </c>
      <c r="AD10" s="270">
        <v>68000</v>
      </c>
      <c r="AE10" s="270"/>
      <c r="AF10" s="270"/>
      <c r="AG10" s="270"/>
      <c r="AH10" s="222">
        <v>226948</v>
      </c>
      <c r="AI10" s="270"/>
      <c r="AJ10" s="270"/>
      <c r="AK10" s="270" t="s">
        <v>459</v>
      </c>
      <c r="AL10" s="270">
        <v>6170</v>
      </c>
      <c r="AM10" s="270">
        <v>2</v>
      </c>
      <c r="AN10" s="270">
        <v>3096</v>
      </c>
      <c r="AO10" s="270">
        <v>528</v>
      </c>
      <c r="AP10" s="270" t="s">
        <v>460</v>
      </c>
      <c r="AQ10" s="270"/>
      <c r="AR10" s="270"/>
      <c r="AS10" s="270"/>
      <c r="AT10" s="29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</row>
    <row r="11" spans="1:64" ht="25.5" hidden="1" customHeight="1">
      <c r="A11" s="117" t="s">
        <v>228</v>
      </c>
      <c r="B11" s="311"/>
      <c r="C11" s="270" t="s">
        <v>134</v>
      </c>
      <c r="D11" s="270" t="s">
        <v>428</v>
      </c>
      <c r="E11" s="270" t="s">
        <v>429</v>
      </c>
      <c r="F11" s="270" t="s">
        <v>3</v>
      </c>
      <c r="G11" s="270" t="s">
        <v>505</v>
      </c>
      <c r="H11" s="304" t="s">
        <v>108</v>
      </c>
      <c r="I11" s="270" t="s">
        <v>145</v>
      </c>
      <c r="J11" s="270"/>
      <c r="K11" s="270" t="s">
        <v>458</v>
      </c>
      <c r="L11" s="289">
        <v>25402</v>
      </c>
      <c r="M11" s="289">
        <v>1408</v>
      </c>
      <c r="N11" s="289">
        <v>1408</v>
      </c>
      <c r="O11" s="270" t="s">
        <v>147</v>
      </c>
      <c r="P11" s="270">
        <v>400</v>
      </c>
      <c r="Q11" s="270">
        <v>1.2</v>
      </c>
      <c r="R11" s="270">
        <v>8</v>
      </c>
      <c r="S11" s="270"/>
      <c r="T11" s="270" t="s">
        <v>252</v>
      </c>
      <c r="U11" s="289">
        <v>75.28</v>
      </c>
      <c r="V11" s="289">
        <v>109</v>
      </c>
      <c r="W11" s="222">
        <v>4549</v>
      </c>
      <c r="X11" s="222">
        <v>15000</v>
      </c>
      <c r="Y11" s="270" t="s">
        <v>60</v>
      </c>
      <c r="Z11" s="270" t="s">
        <v>65</v>
      </c>
      <c r="AA11" s="270">
        <v>2001</v>
      </c>
      <c r="AB11" s="270"/>
      <c r="AC11" s="270"/>
      <c r="AD11" s="270"/>
      <c r="AE11" s="270"/>
      <c r="AF11" s="270"/>
      <c r="AG11" s="270"/>
      <c r="AH11" s="222" t="s">
        <v>191</v>
      </c>
      <c r="AI11" s="270"/>
      <c r="AJ11" s="270"/>
      <c r="AK11" s="270"/>
      <c r="AL11" s="270"/>
      <c r="AM11" s="270">
        <v>2</v>
      </c>
      <c r="AN11" s="270">
        <v>2000</v>
      </c>
      <c r="AO11" s="270">
        <v>196</v>
      </c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</row>
    <row r="12" spans="1:64" ht="25.5" hidden="1" customHeight="1">
      <c r="A12" s="117" t="s">
        <v>194</v>
      </c>
      <c r="B12" s="299"/>
      <c r="C12" s="270" t="s">
        <v>2442</v>
      </c>
      <c r="D12" s="270"/>
      <c r="E12" s="270" t="s">
        <v>2443</v>
      </c>
      <c r="F12" s="270" t="s">
        <v>2444</v>
      </c>
      <c r="G12" s="270" t="s">
        <v>2445</v>
      </c>
      <c r="H12" s="304" t="s">
        <v>2446</v>
      </c>
      <c r="I12" s="270" t="s">
        <v>2447</v>
      </c>
      <c r="J12" s="270">
        <v>35</v>
      </c>
      <c r="K12" s="270"/>
      <c r="L12" s="289">
        <v>30499</v>
      </c>
      <c r="M12" s="289">
        <v>12857</v>
      </c>
      <c r="N12" s="289">
        <v>13347</v>
      </c>
      <c r="O12" s="270" t="s">
        <v>2448</v>
      </c>
      <c r="P12" s="270">
        <v>400</v>
      </c>
      <c r="Q12" s="270"/>
      <c r="R12" s="270">
        <v>8</v>
      </c>
      <c r="S12" s="270"/>
      <c r="T12" s="270" t="s">
        <v>2416</v>
      </c>
      <c r="U12" s="289">
        <v>68</v>
      </c>
      <c r="V12" s="289">
        <v>107</v>
      </c>
      <c r="W12" s="222">
        <v>12349</v>
      </c>
      <c r="X12" s="222">
        <v>18000</v>
      </c>
      <c r="Y12" s="270" t="s">
        <v>2417</v>
      </c>
      <c r="Z12" s="270" t="s">
        <v>2449</v>
      </c>
      <c r="AA12" s="270">
        <v>1973</v>
      </c>
      <c r="AB12" s="270"/>
      <c r="AC12" s="270">
        <v>5888</v>
      </c>
      <c r="AD12" s="270"/>
      <c r="AE12" s="270"/>
      <c r="AF12" s="270"/>
      <c r="AG12" s="270"/>
      <c r="AH12" s="222">
        <v>5888</v>
      </c>
      <c r="AI12" s="270">
        <v>2000</v>
      </c>
      <c r="AJ12" s="270">
        <v>2001</v>
      </c>
      <c r="AK12" s="270" t="s">
        <v>2450</v>
      </c>
      <c r="AL12" s="270">
        <v>2823</v>
      </c>
      <c r="AM12" s="270">
        <v>5</v>
      </c>
      <c r="AN12" s="270">
        <v>1400</v>
      </c>
      <c r="AO12" s="270" t="s">
        <v>2451</v>
      </c>
      <c r="AP12" s="270"/>
      <c r="AQ12" s="270" t="s">
        <v>2452</v>
      </c>
      <c r="AR12" s="270">
        <v>1</v>
      </c>
      <c r="AS12" s="270"/>
      <c r="AT12" s="270"/>
      <c r="AU12" s="270"/>
      <c r="AV12" s="270" t="s">
        <v>2453</v>
      </c>
      <c r="AW12" s="270">
        <v>1</v>
      </c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</row>
    <row r="13" spans="1:64" ht="25.5" hidden="1" customHeight="1">
      <c r="A13" s="117"/>
      <c r="B13" s="297" t="s">
        <v>132</v>
      </c>
      <c r="C13" s="270" t="s">
        <v>70</v>
      </c>
      <c r="D13" s="270"/>
      <c r="E13" s="272">
        <f>COUNTA(E14:E17)</f>
        <v>4</v>
      </c>
      <c r="F13" s="270"/>
      <c r="G13" s="270"/>
      <c r="H13" s="304"/>
      <c r="I13" s="270"/>
      <c r="J13" s="270"/>
      <c r="K13" s="270"/>
      <c r="L13" s="289">
        <f>SUM(L14:L17)</f>
        <v>582427</v>
      </c>
      <c r="M13" s="289">
        <f>SUM(M14:M17)</f>
        <v>56238</v>
      </c>
      <c r="N13" s="289">
        <f>SUM(N14:N17)</f>
        <v>155091</v>
      </c>
      <c r="O13" s="270"/>
      <c r="P13" s="270"/>
      <c r="Q13" s="270"/>
      <c r="R13" s="270"/>
      <c r="S13" s="270"/>
      <c r="T13" s="270"/>
      <c r="U13" s="289"/>
      <c r="V13" s="289"/>
      <c r="W13" s="222"/>
      <c r="X13" s="222"/>
      <c r="Y13" s="270"/>
      <c r="Z13" s="270"/>
      <c r="AA13" s="270"/>
      <c r="AB13" s="270"/>
      <c r="AC13" s="270"/>
      <c r="AD13" s="270"/>
      <c r="AE13" s="270"/>
      <c r="AF13" s="270"/>
      <c r="AG13" s="270"/>
      <c r="AH13" s="222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</row>
    <row r="14" spans="1:64" ht="25.5" hidden="1" customHeight="1">
      <c r="A14" s="117">
        <v>1</v>
      </c>
      <c r="B14" s="311"/>
      <c r="C14" s="270" t="s">
        <v>2462</v>
      </c>
      <c r="D14" s="270"/>
      <c r="E14" s="272" t="s">
        <v>2463</v>
      </c>
      <c r="F14" s="270" t="s">
        <v>2464</v>
      </c>
      <c r="G14" s="270"/>
      <c r="H14" s="304"/>
      <c r="I14" s="270" t="s">
        <v>2462</v>
      </c>
      <c r="J14" s="270"/>
      <c r="K14" s="270"/>
      <c r="L14" s="289">
        <v>24128</v>
      </c>
      <c r="M14" s="289"/>
      <c r="N14" s="289"/>
      <c r="O14" s="270" t="s">
        <v>2465</v>
      </c>
      <c r="P14" s="270">
        <v>400</v>
      </c>
      <c r="Q14" s="270"/>
      <c r="R14" s="270">
        <v>8</v>
      </c>
      <c r="S14" s="270"/>
      <c r="T14" s="270" t="s">
        <v>2466</v>
      </c>
      <c r="U14" s="289">
        <v>68</v>
      </c>
      <c r="V14" s="289">
        <v>105</v>
      </c>
      <c r="W14" s="222">
        <v>880</v>
      </c>
      <c r="X14" s="222">
        <v>990</v>
      </c>
      <c r="Y14" s="270"/>
      <c r="Z14" s="270"/>
      <c r="AA14" s="270">
        <v>2009</v>
      </c>
      <c r="AB14" s="270"/>
      <c r="AC14" s="270"/>
      <c r="AD14" s="270"/>
      <c r="AE14" s="270"/>
      <c r="AF14" s="270"/>
      <c r="AG14" s="270"/>
      <c r="AH14" s="222">
        <v>1373</v>
      </c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81" t="s">
        <v>2467</v>
      </c>
    </row>
    <row r="15" spans="1:64" ht="25.5" hidden="1" customHeight="1">
      <c r="A15" s="117"/>
      <c r="B15" s="311"/>
      <c r="C15" s="270" t="s">
        <v>2468</v>
      </c>
      <c r="D15" s="270" t="s">
        <v>2469</v>
      </c>
      <c r="E15" s="270" t="s">
        <v>2470</v>
      </c>
      <c r="F15" s="270" t="s">
        <v>2471</v>
      </c>
      <c r="G15" s="270" t="s">
        <v>2472</v>
      </c>
      <c r="H15" s="270" t="s">
        <v>2473</v>
      </c>
      <c r="I15" s="270" t="s">
        <v>2474</v>
      </c>
      <c r="J15" s="270">
        <v>65</v>
      </c>
      <c r="K15" s="270" t="s">
        <v>2475</v>
      </c>
      <c r="L15" s="289">
        <v>45820</v>
      </c>
      <c r="M15" s="289">
        <v>8832</v>
      </c>
      <c r="N15" s="289">
        <v>13243</v>
      </c>
      <c r="O15" s="270" t="s">
        <v>2476</v>
      </c>
      <c r="P15" s="270">
        <v>400</v>
      </c>
      <c r="Q15" s="270"/>
      <c r="R15" s="270">
        <v>8</v>
      </c>
      <c r="S15" s="270"/>
      <c r="T15" s="270" t="s">
        <v>2477</v>
      </c>
      <c r="U15" s="289">
        <v>72</v>
      </c>
      <c r="V15" s="289">
        <v>109</v>
      </c>
      <c r="W15" s="222">
        <v>19467</v>
      </c>
      <c r="X15" s="222">
        <v>30000</v>
      </c>
      <c r="Y15" s="270" t="s">
        <v>2478</v>
      </c>
      <c r="Z15" s="270" t="s">
        <v>2479</v>
      </c>
      <c r="AA15" s="270">
        <v>1975</v>
      </c>
      <c r="AB15" s="270"/>
      <c r="AC15" s="270" t="s">
        <v>2480</v>
      </c>
      <c r="AD15" s="270" t="s">
        <v>2481</v>
      </c>
      <c r="AE15" s="270"/>
      <c r="AF15" s="270"/>
      <c r="AG15" s="270"/>
      <c r="AH15" s="222">
        <v>3299</v>
      </c>
      <c r="AI15" s="270" t="s">
        <v>2482</v>
      </c>
      <c r="AJ15" s="270"/>
      <c r="AK15" s="270">
        <v>1</v>
      </c>
      <c r="AL15" s="270" t="s">
        <v>2483</v>
      </c>
      <c r="AM15" s="270" t="s">
        <v>2484</v>
      </c>
      <c r="AN15" s="270" t="s">
        <v>2485</v>
      </c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</row>
    <row r="16" spans="1:64" ht="25.5" hidden="1" customHeight="1">
      <c r="A16" s="117"/>
      <c r="B16" s="311"/>
      <c r="C16" s="270" t="s">
        <v>2486</v>
      </c>
      <c r="D16" s="270" t="s">
        <v>2487</v>
      </c>
      <c r="E16" s="270" t="s">
        <v>2488</v>
      </c>
      <c r="F16" s="270" t="s">
        <v>2471</v>
      </c>
      <c r="G16" s="270" t="s">
        <v>2472</v>
      </c>
      <c r="H16" s="270" t="s">
        <v>2473</v>
      </c>
      <c r="I16" s="270" t="s">
        <v>2474</v>
      </c>
      <c r="J16" s="270">
        <v>45</v>
      </c>
      <c r="K16" s="270" t="s">
        <v>2489</v>
      </c>
      <c r="L16" s="289">
        <v>467779</v>
      </c>
      <c r="M16" s="289">
        <v>45939</v>
      </c>
      <c r="N16" s="289">
        <v>140995</v>
      </c>
      <c r="O16" s="270" t="s">
        <v>2476</v>
      </c>
      <c r="P16" s="270">
        <v>400</v>
      </c>
      <c r="Q16" s="270"/>
      <c r="R16" s="270">
        <v>8</v>
      </c>
      <c r="S16" s="270"/>
      <c r="T16" s="270" t="s">
        <v>2477</v>
      </c>
      <c r="U16" s="289">
        <v>72</v>
      </c>
      <c r="V16" s="289">
        <v>109</v>
      </c>
      <c r="W16" s="222">
        <v>66422</v>
      </c>
      <c r="X16" s="222">
        <v>100000</v>
      </c>
      <c r="Y16" s="270" t="s">
        <v>2478</v>
      </c>
      <c r="Z16" s="270" t="s">
        <v>2490</v>
      </c>
      <c r="AA16" s="270">
        <v>2001</v>
      </c>
      <c r="AB16" s="270"/>
      <c r="AC16" s="270" t="s">
        <v>2491</v>
      </c>
      <c r="AD16" s="270" t="s">
        <v>2492</v>
      </c>
      <c r="AE16" s="270"/>
      <c r="AF16" s="270"/>
      <c r="AG16" s="270"/>
      <c r="AH16" s="222">
        <v>283600</v>
      </c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</row>
    <row r="17" spans="1:63" ht="25.5" hidden="1" customHeight="1">
      <c r="A17" s="117">
        <v>2</v>
      </c>
      <c r="B17" s="299"/>
      <c r="C17" s="270" t="s">
        <v>2486</v>
      </c>
      <c r="D17" s="270"/>
      <c r="E17" s="270" t="s">
        <v>2493</v>
      </c>
      <c r="F17" s="270" t="s">
        <v>2471</v>
      </c>
      <c r="G17" s="270"/>
      <c r="H17" s="270"/>
      <c r="I17" s="270" t="s">
        <v>2474</v>
      </c>
      <c r="J17" s="270"/>
      <c r="K17" s="270"/>
      <c r="L17" s="289">
        <v>44700</v>
      </c>
      <c r="M17" s="289">
        <v>1467</v>
      </c>
      <c r="N17" s="289">
        <v>853</v>
      </c>
      <c r="O17" s="270" t="s">
        <v>2476</v>
      </c>
      <c r="P17" s="270">
        <v>400</v>
      </c>
      <c r="Q17" s="270"/>
      <c r="R17" s="270">
        <v>8</v>
      </c>
      <c r="S17" s="270"/>
      <c r="T17" s="270" t="s">
        <v>2477</v>
      </c>
      <c r="U17" s="289">
        <v>72</v>
      </c>
      <c r="V17" s="289">
        <v>109</v>
      </c>
      <c r="W17" s="222">
        <v>2500</v>
      </c>
      <c r="X17" s="222">
        <v>3000</v>
      </c>
      <c r="Y17" s="270"/>
      <c r="Z17" s="270"/>
      <c r="AA17" s="270">
        <v>2001</v>
      </c>
      <c r="AB17" s="270"/>
      <c r="AC17" s="270"/>
      <c r="AD17" s="270"/>
      <c r="AE17" s="270"/>
      <c r="AF17" s="270"/>
      <c r="AG17" s="270"/>
      <c r="AH17" s="222" t="s">
        <v>2494</v>
      </c>
      <c r="AI17" s="270"/>
      <c r="AJ17" s="270"/>
      <c r="AK17" s="270">
        <v>1</v>
      </c>
      <c r="AL17" s="270" t="s">
        <v>2495</v>
      </c>
      <c r="AM17" s="270">
        <v>1</v>
      </c>
      <c r="AN17" s="270" t="s">
        <v>2496</v>
      </c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</row>
    <row r="18" spans="1:63" ht="25.5" hidden="1" customHeight="1">
      <c r="A18" s="117"/>
      <c r="B18" s="297" t="s">
        <v>4</v>
      </c>
      <c r="C18" s="270" t="s">
        <v>70</v>
      </c>
      <c r="D18" s="270"/>
      <c r="E18" s="272">
        <f>COUNTA(E19:E20)</f>
        <v>2</v>
      </c>
      <c r="F18" s="270"/>
      <c r="G18" s="270"/>
      <c r="H18" s="270"/>
      <c r="I18" s="270"/>
      <c r="J18" s="270"/>
      <c r="K18" s="270"/>
      <c r="L18" s="289">
        <f>SUM(L19:L20)</f>
        <v>432035</v>
      </c>
      <c r="M18" s="289">
        <f>SUM(M19:M20)</f>
        <v>35364</v>
      </c>
      <c r="N18" s="289">
        <f>SUM(N19:N20)</f>
        <v>96765</v>
      </c>
      <c r="O18" s="270"/>
      <c r="P18" s="270"/>
      <c r="Q18" s="270"/>
      <c r="R18" s="270"/>
      <c r="S18" s="270"/>
      <c r="T18" s="270"/>
      <c r="U18" s="289"/>
      <c r="V18" s="289"/>
      <c r="W18" s="222"/>
      <c r="X18" s="222"/>
      <c r="Y18" s="270"/>
      <c r="Z18" s="270"/>
      <c r="AA18" s="270"/>
      <c r="AB18" s="270"/>
      <c r="AC18" s="270"/>
      <c r="AD18" s="270"/>
      <c r="AE18" s="270"/>
      <c r="AF18" s="270"/>
      <c r="AG18" s="270"/>
      <c r="AH18" s="222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</row>
    <row r="19" spans="1:63" ht="25.5" hidden="1" customHeight="1">
      <c r="A19" s="117">
        <v>1</v>
      </c>
      <c r="B19" s="311"/>
      <c r="C19" s="270" t="s">
        <v>7</v>
      </c>
      <c r="D19" s="270" t="s">
        <v>175</v>
      </c>
      <c r="E19" s="270" t="s">
        <v>176</v>
      </c>
      <c r="F19" s="270" t="s">
        <v>219</v>
      </c>
      <c r="G19" s="270" t="s">
        <v>522</v>
      </c>
      <c r="H19" s="304" t="s">
        <v>177</v>
      </c>
      <c r="I19" s="270" t="s">
        <v>61</v>
      </c>
      <c r="J19" s="270">
        <v>0.56000000000000005</v>
      </c>
      <c r="K19" s="270" t="s">
        <v>178</v>
      </c>
      <c r="L19" s="289">
        <v>432035</v>
      </c>
      <c r="M19" s="289">
        <v>34355</v>
      </c>
      <c r="N19" s="289">
        <v>95226</v>
      </c>
      <c r="O19" s="270" t="s">
        <v>147</v>
      </c>
      <c r="P19" s="270">
        <v>400</v>
      </c>
      <c r="Q19" s="270"/>
      <c r="R19" s="270">
        <v>8</v>
      </c>
      <c r="S19" s="270"/>
      <c r="T19" s="270" t="s">
        <v>252</v>
      </c>
      <c r="U19" s="289">
        <v>71</v>
      </c>
      <c r="V19" s="289">
        <v>106</v>
      </c>
      <c r="W19" s="222">
        <v>49084</v>
      </c>
      <c r="X19" s="222">
        <v>50500</v>
      </c>
      <c r="Y19" s="222">
        <v>50256</v>
      </c>
      <c r="Z19" s="270" t="s">
        <v>60</v>
      </c>
      <c r="AA19" s="270">
        <v>2002</v>
      </c>
      <c r="AB19" s="270">
        <v>2002</v>
      </c>
      <c r="AC19" s="270"/>
      <c r="AD19" s="270">
        <v>47400</v>
      </c>
      <c r="AE19" s="270"/>
      <c r="AF19" s="270">
        <v>41800</v>
      </c>
      <c r="AG19" s="270">
        <v>36000</v>
      </c>
      <c r="AH19" s="222">
        <v>330518</v>
      </c>
      <c r="AI19" s="222">
        <v>125200</v>
      </c>
      <c r="AJ19" s="270"/>
      <c r="AK19" s="270"/>
      <c r="AL19" s="270">
        <v>1</v>
      </c>
      <c r="AM19" s="270">
        <v>5500</v>
      </c>
      <c r="AN19" s="270">
        <v>2</v>
      </c>
      <c r="AO19" s="270" t="s">
        <v>523</v>
      </c>
      <c r="AP19" s="270">
        <v>4600</v>
      </c>
      <c r="AQ19" s="270"/>
      <c r="AR19" s="270" t="s">
        <v>179</v>
      </c>
      <c r="AS19" s="270"/>
      <c r="AT19" s="270">
        <v>102.49</v>
      </c>
      <c r="AU19" s="290"/>
      <c r="AV19" s="270" t="s">
        <v>180</v>
      </c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312"/>
      <c r="BH19" s="312"/>
      <c r="BI19" s="312"/>
      <c r="BJ19" s="312"/>
      <c r="BK19" s="313"/>
    </row>
    <row r="20" spans="1:63" ht="25.5" hidden="1" customHeight="1">
      <c r="A20" s="117"/>
      <c r="B20" s="311"/>
      <c r="C20" s="270" t="s">
        <v>7</v>
      </c>
      <c r="D20" s="270"/>
      <c r="E20" s="270" t="s">
        <v>181</v>
      </c>
      <c r="F20" s="270" t="s">
        <v>219</v>
      </c>
      <c r="G20" s="270"/>
      <c r="H20" s="304"/>
      <c r="I20" s="270" t="s">
        <v>61</v>
      </c>
      <c r="J20" s="270"/>
      <c r="K20" s="270"/>
      <c r="L20" s="289" t="s">
        <v>532</v>
      </c>
      <c r="M20" s="289">
        <v>1009</v>
      </c>
      <c r="N20" s="289">
        <v>1539</v>
      </c>
      <c r="O20" s="270" t="s">
        <v>147</v>
      </c>
      <c r="P20" s="270">
        <v>400</v>
      </c>
      <c r="Q20" s="270"/>
      <c r="R20" s="270">
        <v>8</v>
      </c>
      <c r="S20" s="270"/>
      <c r="T20" s="270" t="s">
        <v>252</v>
      </c>
      <c r="U20" s="289">
        <v>71</v>
      </c>
      <c r="V20" s="289">
        <v>106</v>
      </c>
      <c r="W20" s="270"/>
      <c r="X20" s="222">
        <v>5000</v>
      </c>
      <c r="Y20" s="222">
        <v>5000</v>
      </c>
      <c r="Z20" s="270"/>
      <c r="AA20" s="270">
        <v>2002</v>
      </c>
      <c r="AB20" s="270">
        <v>2002</v>
      </c>
      <c r="AC20" s="270"/>
      <c r="AD20" s="270"/>
      <c r="AE20" s="270"/>
      <c r="AF20" s="270"/>
      <c r="AG20" s="270"/>
      <c r="AH20" s="270" t="s">
        <v>191</v>
      </c>
      <c r="AI20" s="222" t="s">
        <v>463</v>
      </c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9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312"/>
      <c r="BH20" s="312"/>
      <c r="BI20" s="312"/>
      <c r="BJ20" s="312"/>
      <c r="BK20" s="313"/>
    </row>
    <row r="21" spans="1:63" ht="25.5" hidden="1" customHeight="1">
      <c r="A21" s="117"/>
      <c r="B21" s="297" t="s">
        <v>590</v>
      </c>
      <c r="C21" s="270" t="s">
        <v>126</v>
      </c>
      <c r="D21" s="270"/>
      <c r="E21" s="272">
        <f>COUNTA(E22:E23)</f>
        <v>2</v>
      </c>
      <c r="F21" s="270"/>
      <c r="G21" s="270"/>
      <c r="H21" s="304"/>
      <c r="I21" s="270"/>
      <c r="J21" s="314"/>
      <c r="K21" s="270"/>
      <c r="L21" s="289">
        <f>SUM(L22:L23)</f>
        <v>470278</v>
      </c>
      <c r="M21" s="289">
        <f>SUM(M22:M23)</f>
        <v>84057</v>
      </c>
      <c r="N21" s="289">
        <f>SUM(N22:N23)</f>
        <v>71231</v>
      </c>
      <c r="O21" s="270"/>
      <c r="P21" s="270"/>
      <c r="Q21" s="270"/>
      <c r="R21" s="270"/>
      <c r="S21" s="270"/>
      <c r="T21" s="270"/>
      <c r="U21" s="289"/>
      <c r="V21" s="289"/>
      <c r="W21" s="222"/>
      <c r="X21" s="222"/>
      <c r="Y21" s="270"/>
      <c r="Z21" s="270"/>
      <c r="AA21" s="270"/>
      <c r="AB21" s="270"/>
      <c r="AC21" s="270"/>
      <c r="AD21" s="270"/>
      <c r="AE21" s="270"/>
      <c r="AF21" s="270"/>
      <c r="AG21" s="270"/>
      <c r="AH21" s="222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312"/>
      <c r="BG21" s="312"/>
      <c r="BH21" s="312"/>
      <c r="BI21" s="312"/>
      <c r="BJ21" s="312"/>
      <c r="BK21" s="313"/>
    </row>
    <row r="22" spans="1:63" ht="25.5" hidden="1" customHeight="1">
      <c r="A22" s="117"/>
      <c r="B22" s="315"/>
      <c r="C22" s="270" t="s">
        <v>2442</v>
      </c>
      <c r="D22" s="270"/>
      <c r="E22" s="270" t="s">
        <v>2454</v>
      </c>
      <c r="F22" s="270" t="s">
        <v>2455</v>
      </c>
      <c r="G22" s="270"/>
      <c r="H22" s="270"/>
      <c r="I22" s="271" t="s">
        <v>2456</v>
      </c>
      <c r="J22" s="270"/>
      <c r="K22" s="270"/>
      <c r="L22" s="289">
        <v>470278</v>
      </c>
      <c r="M22" s="289">
        <v>84057</v>
      </c>
      <c r="N22" s="289">
        <v>71026</v>
      </c>
      <c r="O22" s="270" t="s">
        <v>2448</v>
      </c>
      <c r="P22" s="270">
        <v>400</v>
      </c>
      <c r="Q22" s="270">
        <v>8</v>
      </c>
      <c r="R22" s="270">
        <v>8</v>
      </c>
      <c r="S22" s="289">
        <v>68</v>
      </c>
      <c r="T22" s="270" t="s">
        <v>2416</v>
      </c>
      <c r="U22" s="289">
        <v>68</v>
      </c>
      <c r="V22" s="289">
        <v>105</v>
      </c>
      <c r="W22" s="222">
        <v>39655</v>
      </c>
      <c r="X22" s="222">
        <v>39655</v>
      </c>
      <c r="Y22" s="270">
        <v>2002</v>
      </c>
      <c r="Z22" s="222">
        <v>158788</v>
      </c>
      <c r="AA22" s="270">
        <v>2002</v>
      </c>
      <c r="AB22" s="270"/>
      <c r="AC22" s="270"/>
      <c r="AD22" s="270"/>
      <c r="AE22" s="270"/>
      <c r="AF22" s="270"/>
      <c r="AG22" s="270"/>
      <c r="AH22" s="222">
        <v>158788</v>
      </c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</row>
    <row r="23" spans="1:63" ht="25.5" hidden="1" customHeight="1">
      <c r="A23" s="117"/>
      <c r="B23" s="299"/>
      <c r="C23" s="270" t="s">
        <v>2442</v>
      </c>
      <c r="D23" s="270"/>
      <c r="E23" s="270" t="s">
        <v>2457</v>
      </c>
      <c r="F23" s="270" t="s">
        <v>2455</v>
      </c>
      <c r="G23" s="270"/>
      <c r="H23" s="270"/>
      <c r="I23" s="271" t="s">
        <v>2456</v>
      </c>
      <c r="J23" s="316"/>
      <c r="K23" s="312"/>
      <c r="L23" s="289" t="s">
        <v>2458</v>
      </c>
      <c r="M23" s="289" t="s">
        <v>2459</v>
      </c>
      <c r="N23" s="289">
        <v>205</v>
      </c>
      <c r="O23" s="270" t="s">
        <v>2448</v>
      </c>
      <c r="P23" s="270">
        <v>400</v>
      </c>
      <c r="Q23" s="270">
        <v>8</v>
      </c>
      <c r="R23" s="270">
        <v>8</v>
      </c>
      <c r="S23" s="312"/>
      <c r="T23" s="270" t="s">
        <v>2416</v>
      </c>
      <c r="U23" s="289">
        <v>68</v>
      </c>
      <c r="V23" s="289">
        <v>105</v>
      </c>
      <c r="W23" s="222">
        <v>831</v>
      </c>
      <c r="X23" s="222">
        <v>831</v>
      </c>
      <c r="Y23" s="270"/>
      <c r="Z23" s="270"/>
      <c r="AA23" s="270">
        <v>2002</v>
      </c>
      <c r="AB23" s="270"/>
      <c r="AC23" s="270"/>
      <c r="AD23" s="270"/>
      <c r="AE23" s="270"/>
      <c r="AF23" s="270"/>
      <c r="AG23" s="270"/>
      <c r="AH23" s="270" t="s">
        <v>2460</v>
      </c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22" t="s">
        <v>2461</v>
      </c>
    </row>
    <row r="24" spans="1:63" ht="25.5" hidden="1" customHeight="1">
      <c r="A24" s="123" t="s">
        <v>365</v>
      </c>
      <c r="B24" s="277" t="s">
        <v>5</v>
      </c>
      <c r="C24" s="270" t="s">
        <v>126</v>
      </c>
      <c r="D24" s="270"/>
      <c r="E24" s="272">
        <f>COUNTA(E25:E27)</f>
        <v>3</v>
      </c>
      <c r="F24" s="270"/>
      <c r="G24" s="270"/>
      <c r="H24" s="270"/>
      <c r="I24" s="270"/>
      <c r="J24" s="270"/>
      <c r="K24" s="270"/>
      <c r="L24" s="289">
        <f>SUM(L25:L27)</f>
        <v>157777</v>
      </c>
      <c r="M24" s="289">
        <f>SUM(M25:M27)</f>
        <v>23769.73</v>
      </c>
      <c r="N24" s="289">
        <f>SUM(N25:N27)</f>
        <v>36951.129999999997</v>
      </c>
      <c r="O24" s="270"/>
      <c r="P24" s="270"/>
      <c r="Q24" s="270"/>
      <c r="R24" s="270"/>
      <c r="S24" s="270"/>
      <c r="T24" s="270"/>
      <c r="U24" s="289"/>
      <c r="V24" s="289"/>
      <c r="W24" s="222"/>
      <c r="X24" s="222"/>
      <c r="Y24" s="270"/>
      <c r="Z24" s="270"/>
      <c r="AA24" s="270"/>
      <c r="AB24" s="270"/>
      <c r="AC24" s="270"/>
      <c r="AD24" s="270"/>
      <c r="AE24" s="270"/>
      <c r="AF24" s="270"/>
      <c r="AG24" s="270"/>
      <c r="AH24" s="222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</row>
    <row r="25" spans="1:63" ht="25.5" hidden="1" customHeight="1">
      <c r="A25" s="123"/>
      <c r="B25" s="278"/>
      <c r="C25" s="271" t="s">
        <v>2511</v>
      </c>
      <c r="D25" s="271" t="s">
        <v>2521</v>
      </c>
      <c r="E25" s="271" t="s">
        <v>2522</v>
      </c>
      <c r="F25" s="271" t="s">
        <v>2523</v>
      </c>
      <c r="G25" s="293" t="s">
        <v>2524</v>
      </c>
      <c r="H25" s="295" t="s">
        <v>2525</v>
      </c>
      <c r="I25" s="271" t="s">
        <v>426</v>
      </c>
      <c r="J25" s="271">
        <v>65</v>
      </c>
      <c r="K25" s="271" t="s">
        <v>2526</v>
      </c>
      <c r="L25" s="289">
        <v>157777</v>
      </c>
      <c r="M25" s="289">
        <v>21371</v>
      </c>
      <c r="N25" s="289">
        <v>21371</v>
      </c>
      <c r="O25" s="270" t="s">
        <v>222</v>
      </c>
      <c r="P25" s="270">
        <v>400</v>
      </c>
      <c r="Q25" s="273">
        <v>1.25</v>
      </c>
      <c r="R25" s="270">
        <v>8</v>
      </c>
      <c r="S25" s="271">
        <v>4334</v>
      </c>
      <c r="T25" s="270" t="s">
        <v>223</v>
      </c>
      <c r="U25" s="289">
        <v>76</v>
      </c>
      <c r="V25" s="289">
        <v>110</v>
      </c>
      <c r="W25" s="222">
        <v>20618</v>
      </c>
      <c r="X25" s="222">
        <v>30000</v>
      </c>
      <c r="Y25" s="271" t="s">
        <v>588</v>
      </c>
      <c r="Z25" s="271" t="s">
        <v>589</v>
      </c>
      <c r="AA25" s="270">
        <v>1979</v>
      </c>
      <c r="AB25" s="271"/>
      <c r="AC25" s="271">
        <v>21363</v>
      </c>
      <c r="AD25" s="271">
        <v>1950</v>
      </c>
      <c r="AE25" s="271"/>
      <c r="AF25" s="271"/>
      <c r="AG25" s="271"/>
      <c r="AH25" s="222">
        <v>23313</v>
      </c>
      <c r="AI25" s="270">
        <v>1998</v>
      </c>
      <c r="AJ25" s="270">
        <v>2003</v>
      </c>
      <c r="AK25" s="271">
        <v>1</v>
      </c>
      <c r="AL25" s="271">
        <v>650</v>
      </c>
      <c r="AM25" s="271" t="s">
        <v>2527</v>
      </c>
      <c r="AN25" s="271" t="s">
        <v>2528</v>
      </c>
      <c r="AO25" s="271"/>
      <c r="AP25" s="271"/>
      <c r="AQ25" s="271" t="s">
        <v>2529</v>
      </c>
      <c r="AR25" s="271"/>
      <c r="AS25" s="271">
        <v>2598</v>
      </c>
      <c r="AT25" s="317"/>
      <c r="AU25" s="271" t="s">
        <v>2530</v>
      </c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0"/>
      <c r="BH25" s="270"/>
      <c r="BI25" s="270"/>
      <c r="BJ25" s="270"/>
      <c r="BK25" s="270"/>
    </row>
    <row r="26" spans="1:63" ht="25.5" hidden="1" customHeight="1">
      <c r="A26" s="123"/>
      <c r="B26" s="278"/>
      <c r="C26" s="271" t="s">
        <v>2511</v>
      </c>
      <c r="D26" s="271"/>
      <c r="E26" s="271" t="s">
        <v>2531</v>
      </c>
      <c r="F26" s="271" t="s">
        <v>2523</v>
      </c>
      <c r="G26" s="293"/>
      <c r="H26" s="295"/>
      <c r="I26" s="271" t="s">
        <v>426</v>
      </c>
      <c r="J26" s="271"/>
      <c r="K26" s="271"/>
      <c r="L26" s="289"/>
      <c r="M26" s="289">
        <v>203.59</v>
      </c>
      <c r="N26" s="289">
        <v>13384.99</v>
      </c>
      <c r="O26" s="270" t="s">
        <v>222</v>
      </c>
      <c r="P26" s="270">
        <v>400</v>
      </c>
      <c r="Q26" s="273"/>
      <c r="R26" s="270">
        <v>4</v>
      </c>
      <c r="S26" s="271"/>
      <c r="T26" s="270" t="s">
        <v>223</v>
      </c>
      <c r="U26" s="289">
        <v>80</v>
      </c>
      <c r="V26" s="289">
        <v>110</v>
      </c>
      <c r="W26" s="222">
        <v>0</v>
      </c>
      <c r="X26" s="222">
        <v>500</v>
      </c>
      <c r="Y26" s="271"/>
      <c r="Z26" s="271"/>
      <c r="AA26" s="270">
        <v>2009</v>
      </c>
      <c r="AB26" s="271"/>
      <c r="AC26" s="271"/>
      <c r="AD26" s="271"/>
      <c r="AE26" s="271"/>
      <c r="AF26" s="271"/>
      <c r="AG26" s="271"/>
      <c r="AH26" s="222">
        <v>6275</v>
      </c>
      <c r="AI26" s="270"/>
      <c r="AJ26" s="270"/>
      <c r="AK26" s="271"/>
      <c r="AL26" s="271"/>
      <c r="AM26" s="271"/>
      <c r="AN26" s="271"/>
      <c r="AO26" s="271"/>
      <c r="AP26" s="271"/>
      <c r="AQ26" s="271"/>
      <c r="AR26" s="271"/>
      <c r="AS26" s="271"/>
      <c r="AT26" s="317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0"/>
      <c r="BH26" s="270"/>
      <c r="BI26" s="270"/>
      <c r="BJ26" s="270"/>
      <c r="BK26" s="270" t="s">
        <v>2532</v>
      </c>
    </row>
    <row r="27" spans="1:63" ht="25.5" hidden="1" customHeight="1">
      <c r="A27" s="123"/>
      <c r="B27" s="278"/>
      <c r="C27" s="271" t="s">
        <v>2511</v>
      </c>
      <c r="D27" s="271" t="s">
        <v>2521</v>
      </c>
      <c r="E27" s="271" t="s">
        <v>2533</v>
      </c>
      <c r="F27" s="271" t="s">
        <v>2523</v>
      </c>
      <c r="G27" s="293" t="s">
        <v>2524</v>
      </c>
      <c r="H27" s="295" t="s">
        <v>2525</v>
      </c>
      <c r="I27" s="271" t="s">
        <v>426</v>
      </c>
      <c r="J27" s="271">
        <v>65</v>
      </c>
      <c r="K27" s="271" t="s">
        <v>2526</v>
      </c>
      <c r="L27" s="289"/>
      <c r="M27" s="289">
        <v>2195.14</v>
      </c>
      <c r="N27" s="289">
        <v>2195.14</v>
      </c>
      <c r="O27" s="270" t="s">
        <v>222</v>
      </c>
      <c r="P27" s="270">
        <v>125</v>
      </c>
      <c r="Q27" s="273">
        <v>1.25</v>
      </c>
      <c r="R27" s="270">
        <v>6</v>
      </c>
      <c r="S27" s="271">
        <v>4334</v>
      </c>
      <c r="T27" s="270"/>
      <c r="U27" s="289"/>
      <c r="V27" s="289"/>
      <c r="W27" s="222"/>
      <c r="X27" s="222"/>
      <c r="Y27" s="271" t="s">
        <v>588</v>
      </c>
      <c r="Z27" s="271" t="s">
        <v>589</v>
      </c>
      <c r="AA27" s="270">
        <v>1994</v>
      </c>
      <c r="AB27" s="271"/>
      <c r="AC27" s="271">
        <v>21363</v>
      </c>
      <c r="AD27" s="271">
        <v>1950</v>
      </c>
      <c r="AE27" s="271"/>
      <c r="AF27" s="271"/>
      <c r="AG27" s="271"/>
      <c r="AH27" s="222">
        <v>1200</v>
      </c>
      <c r="AI27" s="270">
        <v>1998</v>
      </c>
      <c r="AJ27" s="270">
        <v>2003</v>
      </c>
      <c r="AK27" s="271">
        <v>1</v>
      </c>
      <c r="AL27" s="271">
        <v>650</v>
      </c>
      <c r="AM27" s="271" t="s">
        <v>2527</v>
      </c>
      <c r="AN27" s="271" t="s">
        <v>2528</v>
      </c>
      <c r="AO27" s="271"/>
      <c r="AP27" s="271"/>
      <c r="AQ27" s="271" t="s">
        <v>2529</v>
      </c>
      <c r="AR27" s="271"/>
      <c r="AS27" s="271">
        <v>2598</v>
      </c>
      <c r="AT27" s="317"/>
      <c r="AU27" s="271" t="s">
        <v>2530</v>
      </c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0"/>
      <c r="BH27" s="270"/>
      <c r="BI27" s="270"/>
      <c r="BJ27" s="270"/>
      <c r="BK27" s="270" t="s">
        <v>2532</v>
      </c>
    </row>
    <row r="28" spans="1:63" ht="25.5" hidden="1" customHeight="1">
      <c r="A28" s="123"/>
      <c r="B28" s="297" t="s">
        <v>6</v>
      </c>
      <c r="C28" s="271" t="s">
        <v>389</v>
      </c>
      <c r="D28" s="271"/>
      <c r="E28" s="272">
        <f>COUNTA(E29:E33)</f>
        <v>5</v>
      </c>
      <c r="F28" s="271"/>
      <c r="G28" s="293"/>
      <c r="H28" s="295"/>
      <c r="I28" s="271"/>
      <c r="J28" s="271"/>
      <c r="K28" s="271"/>
      <c r="L28" s="289">
        <f>SUM(L29:L33)</f>
        <v>259532</v>
      </c>
      <c r="M28" s="289">
        <f>SUM(M29:M33)</f>
        <v>23047</v>
      </c>
      <c r="N28" s="289">
        <f>SUM(N29:N33)</f>
        <v>33715</v>
      </c>
      <c r="O28" s="270"/>
      <c r="P28" s="270"/>
      <c r="Q28" s="273"/>
      <c r="R28" s="270"/>
      <c r="S28" s="271"/>
      <c r="T28" s="270"/>
      <c r="U28" s="289"/>
      <c r="V28" s="289"/>
      <c r="W28" s="222"/>
      <c r="X28" s="222"/>
      <c r="Y28" s="271"/>
      <c r="Z28" s="271"/>
      <c r="AA28" s="270"/>
      <c r="AB28" s="271"/>
      <c r="AC28" s="271"/>
      <c r="AD28" s="271"/>
      <c r="AE28" s="271"/>
      <c r="AF28" s="271"/>
      <c r="AG28" s="271"/>
      <c r="AH28" s="222"/>
      <c r="AI28" s="270"/>
      <c r="AJ28" s="270"/>
      <c r="AK28" s="271"/>
      <c r="AL28" s="271"/>
      <c r="AM28" s="271"/>
      <c r="AN28" s="271"/>
      <c r="AO28" s="271"/>
      <c r="AP28" s="271"/>
      <c r="AQ28" s="271"/>
      <c r="AR28" s="271"/>
      <c r="AS28" s="271"/>
      <c r="AT28" s="317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0"/>
      <c r="BH28" s="270"/>
      <c r="BI28" s="270"/>
      <c r="BJ28" s="270"/>
      <c r="BK28" s="270"/>
    </row>
    <row r="29" spans="1:63" ht="25.5" hidden="1" customHeight="1">
      <c r="A29" s="117" t="s">
        <v>365</v>
      </c>
      <c r="B29" s="315"/>
      <c r="C29" s="271" t="s">
        <v>2509</v>
      </c>
      <c r="D29" s="271"/>
      <c r="E29" s="271" t="s">
        <v>2534</v>
      </c>
      <c r="F29" s="271" t="s">
        <v>2535</v>
      </c>
      <c r="G29" s="293"/>
      <c r="H29" s="295"/>
      <c r="I29" s="271" t="s">
        <v>2510</v>
      </c>
      <c r="J29" s="271"/>
      <c r="K29" s="271"/>
      <c r="L29" s="289">
        <v>110731</v>
      </c>
      <c r="M29" s="289">
        <v>21612</v>
      </c>
      <c r="N29" s="289">
        <v>32199</v>
      </c>
      <c r="O29" s="270" t="s">
        <v>2465</v>
      </c>
      <c r="P29" s="270">
        <v>400</v>
      </c>
      <c r="Q29" s="273"/>
      <c r="R29" s="270">
        <v>8</v>
      </c>
      <c r="S29" s="271"/>
      <c r="T29" s="270" t="s">
        <v>2516</v>
      </c>
      <c r="U29" s="289">
        <v>75</v>
      </c>
      <c r="V29" s="289">
        <v>105</v>
      </c>
      <c r="W29" s="222">
        <v>19665</v>
      </c>
      <c r="X29" s="222">
        <v>19665</v>
      </c>
      <c r="Y29" s="271"/>
      <c r="Z29" s="271"/>
      <c r="AA29" s="270">
        <v>2005</v>
      </c>
      <c r="AB29" s="271"/>
      <c r="AC29" s="271"/>
      <c r="AD29" s="271"/>
      <c r="AE29" s="271"/>
      <c r="AF29" s="271"/>
      <c r="AG29" s="271"/>
      <c r="AH29" s="222">
        <v>75590</v>
      </c>
      <c r="AI29" s="270"/>
      <c r="AJ29" s="270"/>
      <c r="AK29" s="271"/>
      <c r="AL29" s="271"/>
      <c r="AM29" s="271"/>
      <c r="AN29" s="271"/>
      <c r="AO29" s="271"/>
      <c r="AP29" s="271"/>
      <c r="AQ29" s="271"/>
      <c r="AR29" s="271"/>
      <c r="AS29" s="271"/>
      <c r="AT29" s="317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0"/>
      <c r="BH29" s="270"/>
      <c r="BI29" s="270"/>
      <c r="BJ29" s="270"/>
      <c r="BK29" s="270"/>
    </row>
    <row r="30" spans="1:63" ht="25.5" hidden="1" customHeight="1">
      <c r="A30" s="117"/>
      <c r="B30" s="311"/>
      <c r="C30" s="277" t="s">
        <v>2509</v>
      </c>
      <c r="D30" s="277"/>
      <c r="E30" s="277" t="s">
        <v>2536</v>
      </c>
      <c r="F30" s="271" t="s">
        <v>2535</v>
      </c>
      <c r="G30" s="293"/>
      <c r="H30" s="295"/>
      <c r="I30" s="271" t="s">
        <v>2510</v>
      </c>
      <c r="J30" s="271"/>
      <c r="K30" s="271"/>
      <c r="L30" s="289"/>
      <c r="M30" s="289">
        <v>690</v>
      </c>
      <c r="N30" s="289">
        <v>690</v>
      </c>
      <c r="O30" s="270" t="s">
        <v>2465</v>
      </c>
      <c r="P30" s="270">
        <v>400</v>
      </c>
      <c r="Q30" s="273"/>
      <c r="R30" s="270">
        <v>4</v>
      </c>
      <c r="S30" s="271"/>
      <c r="T30" s="270" t="s">
        <v>2466</v>
      </c>
      <c r="U30" s="289">
        <v>68</v>
      </c>
      <c r="V30" s="289">
        <v>115</v>
      </c>
      <c r="W30" s="222">
        <v>934</v>
      </c>
      <c r="X30" s="222">
        <v>934</v>
      </c>
      <c r="Y30" s="271"/>
      <c r="Z30" s="271"/>
      <c r="AA30" s="270">
        <v>2005</v>
      </c>
      <c r="AB30" s="271"/>
      <c r="AC30" s="271"/>
      <c r="AD30" s="271"/>
      <c r="AE30" s="271"/>
      <c r="AF30" s="271"/>
      <c r="AG30" s="271"/>
      <c r="AH30" s="222" t="s">
        <v>2537</v>
      </c>
      <c r="AI30" s="270"/>
      <c r="AJ30" s="270"/>
      <c r="AK30" s="271"/>
      <c r="AL30" s="271"/>
      <c r="AM30" s="271"/>
      <c r="AN30" s="271"/>
      <c r="AO30" s="271"/>
      <c r="AP30" s="271"/>
      <c r="AQ30" s="271"/>
      <c r="AR30" s="271"/>
      <c r="AS30" s="271"/>
      <c r="AT30" s="317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0"/>
      <c r="BH30" s="270"/>
      <c r="BI30" s="270"/>
      <c r="BJ30" s="270"/>
      <c r="BK30" s="270" t="s">
        <v>2538</v>
      </c>
    </row>
    <row r="31" spans="1:63" ht="25.5" hidden="1" customHeight="1">
      <c r="A31" s="117"/>
      <c r="B31" s="311"/>
      <c r="C31" s="270" t="s">
        <v>2499</v>
      </c>
      <c r="D31" s="270" t="s">
        <v>2539</v>
      </c>
      <c r="E31" s="270" t="s">
        <v>2540</v>
      </c>
      <c r="F31" s="270" t="s">
        <v>2499</v>
      </c>
      <c r="G31" s="270" t="s">
        <v>2541</v>
      </c>
      <c r="H31" s="304" t="s">
        <v>2542</v>
      </c>
      <c r="I31" s="270" t="s">
        <v>2499</v>
      </c>
      <c r="J31" s="270">
        <v>4</v>
      </c>
      <c r="K31" s="270"/>
      <c r="L31" s="289">
        <v>44131</v>
      </c>
      <c r="M31" s="289">
        <v>68</v>
      </c>
      <c r="N31" s="289">
        <v>68</v>
      </c>
      <c r="O31" s="270" t="s">
        <v>2465</v>
      </c>
      <c r="P31" s="270">
        <v>400</v>
      </c>
      <c r="Q31" s="270">
        <v>1.2</v>
      </c>
      <c r="R31" s="270">
        <v>8</v>
      </c>
      <c r="S31" s="270">
        <v>4613</v>
      </c>
      <c r="T31" s="270" t="s">
        <v>2466</v>
      </c>
      <c r="U31" s="289">
        <v>68</v>
      </c>
      <c r="V31" s="289">
        <v>105</v>
      </c>
      <c r="W31" s="222">
        <v>1864</v>
      </c>
      <c r="X31" s="222">
        <v>1864</v>
      </c>
      <c r="Y31" s="270" t="s">
        <v>2543</v>
      </c>
      <c r="Z31" s="270" t="s">
        <v>2544</v>
      </c>
      <c r="AA31" s="270">
        <v>2002</v>
      </c>
      <c r="AB31" s="270">
        <v>998</v>
      </c>
      <c r="AC31" s="270">
        <v>2983</v>
      </c>
      <c r="AD31" s="270">
        <v>300</v>
      </c>
      <c r="AE31" s="270">
        <v>0</v>
      </c>
      <c r="AF31" s="270">
        <v>0</v>
      </c>
      <c r="AG31" s="270">
        <v>0</v>
      </c>
      <c r="AH31" s="222">
        <v>4281</v>
      </c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9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 t="s">
        <v>2545</v>
      </c>
    </row>
    <row r="32" spans="1:63" ht="25.5" hidden="1" customHeight="1">
      <c r="A32" s="117"/>
      <c r="B32" s="311"/>
      <c r="C32" s="270" t="s">
        <v>2546</v>
      </c>
      <c r="D32" s="270"/>
      <c r="E32" s="270" t="s">
        <v>2547</v>
      </c>
      <c r="F32" s="270" t="s">
        <v>2546</v>
      </c>
      <c r="G32" s="270"/>
      <c r="H32" s="270"/>
      <c r="I32" s="270" t="s">
        <v>2546</v>
      </c>
      <c r="J32" s="270"/>
      <c r="K32" s="270"/>
      <c r="L32" s="289">
        <v>21126</v>
      </c>
      <c r="M32" s="289">
        <v>90</v>
      </c>
      <c r="N32" s="289">
        <v>90</v>
      </c>
      <c r="O32" s="270" t="s">
        <v>2548</v>
      </c>
      <c r="P32" s="270">
        <v>370</v>
      </c>
      <c r="Q32" s="270"/>
      <c r="R32" s="270">
        <v>3</v>
      </c>
      <c r="S32" s="270"/>
      <c r="T32" s="270" t="s">
        <v>2549</v>
      </c>
      <c r="U32" s="289">
        <v>64</v>
      </c>
      <c r="V32" s="289">
        <v>105</v>
      </c>
      <c r="W32" s="222">
        <v>760</v>
      </c>
      <c r="X32" s="222">
        <v>760</v>
      </c>
      <c r="Y32" s="270"/>
      <c r="Z32" s="270"/>
      <c r="AA32" s="270">
        <v>2010</v>
      </c>
      <c r="AB32" s="270"/>
      <c r="AC32" s="270"/>
      <c r="AD32" s="270"/>
      <c r="AE32" s="270"/>
      <c r="AF32" s="270"/>
      <c r="AG32" s="270"/>
      <c r="AH32" s="222">
        <v>6323</v>
      </c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 t="s">
        <v>2550</v>
      </c>
    </row>
    <row r="33" spans="1:63" ht="25.5" hidden="1" customHeight="1">
      <c r="A33" s="117"/>
      <c r="B33" s="311"/>
      <c r="C33" s="270" t="s">
        <v>2551</v>
      </c>
      <c r="D33" s="270"/>
      <c r="E33" s="270" t="s">
        <v>2552</v>
      </c>
      <c r="F33" s="270" t="s">
        <v>2551</v>
      </c>
      <c r="G33" s="270"/>
      <c r="H33" s="270"/>
      <c r="I33" s="270" t="s">
        <v>2553</v>
      </c>
      <c r="J33" s="270"/>
      <c r="K33" s="270"/>
      <c r="L33" s="222">
        <v>83544</v>
      </c>
      <c r="M33" s="289">
        <v>587</v>
      </c>
      <c r="N33" s="289">
        <v>668</v>
      </c>
      <c r="O33" s="270" t="s">
        <v>2548</v>
      </c>
      <c r="P33" s="270">
        <v>400</v>
      </c>
      <c r="Q33" s="270"/>
      <c r="R33" s="270">
        <v>8</v>
      </c>
      <c r="S33" s="270"/>
      <c r="T33" s="270" t="s">
        <v>2554</v>
      </c>
      <c r="U33" s="289" t="s">
        <v>2555</v>
      </c>
      <c r="V33" s="289" t="s">
        <v>2556</v>
      </c>
      <c r="W33" s="222"/>
      <c r="X33" s="222">
        <v>4890</v>
      </c>
      <c r="Y33" s="270"/>
      <c r="Z33" s="270"/>
      <c r="AA33" s="270">
        <v>2007</v>
      </c>
      <c r="AB33" s="270"/>
      <c r="AC33" s="270"/>
      <c r="AD33" s="270"/>
      <c r="AE33" s="270"/>
      <c r="AF33" s="270"/>
      <c r="AG33" s="270"/>
      <c r="AH33" s="222">
        <v>21260</v>
      </c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96" t="s">
        <v>2557</v>
      </c>
    </row>
    <row r="34" spans="1:63" ht="25.5" hidden="1" customHeight="1">
      <c r="A34" s="117"/>
      <c r="B34" s="297" t="s">
        <v>58</v>
      </c>
      <c r="C34" s="270" t="s">
        <v>8</v>
      </c>
      <c r="D34" s="270"/>
      <c r="E34" s="272">
        <f>COUNTA(E35:E71)</f>
        <v>37</v>
      </c>
      <c r="F34" s="270"/>
      <c r="G34" s="270"/>
      <c r="H34" s="304"/>
      <c r="I34" s="270"/>
      <c r="J34" s="270"/>
      <c r="K34" s="270"/>
      <c r="L34" s="289">
        <f>SUM(L35:L71)</f>
        <v>3931360</v>
      </c>
      <c r="M34" s="289">
        <f>SUM(M35:M71)</f>
        <v>308561.86</v>
      </c>
      <c r="N34" s="289">
        <f>SUM(N35:N71)</f>
        <v>500600.67999999993</v>
      </c>
      <c r="O34" s="270"/>
      <c r="P34" s="289"/>
      <c r="Q34" s="289">
        <f t="shared" ref="Q34:AG34" si="0">SUM(Q35:Q69)</f>
        <v>39.35</v>
      </c>
      <c r="R34" s="289"/>
      <c r="S34" s="289">
        <f t="shared" si="0"/>
        <v>94070</v>
      </c>
      <c r="T34" s="270"/>
      <c r="U34" s="289"/>
      <c r="V34" s="289"/>
      <c r="W34" s="318"/>
      <c r="X34" s="289"/>
      <c r="Y34" s="289">
        <f t="shared" si="0"/>
        <v>0</v>
      </c>
      <c r="Z34" s="289">
        <f t="shared" si="0"/>
        <v>0</v>
      </c>
      <c r="AA34" s="289"/>
      <c r="AB34" s="289">
        <f t="shared" si="0"/>
        <v>1816777200</v>
      </c>
      <c r="AC34" s="289">
        <f t="shared" si="0"/>
        <v>213694453</v>
      </c>
      <c r="AD34" s="289">
        <f t="shared" si="0"/>
        <v>640823936</v>
      </c>
      <c r="AE34" s="289">
        <f t="shared" si="0"/>
        <v>0</v>
      </c>
      <c r="AF34" s="289">
        <f t="shared" si="0"/>
        <v>2000</v>
      </c>
      <c r="AG34" s="289">
        <f t="shared" si="0"/>
        <v>7677</v>
      </c>
      <c r="AH34" s="289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9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</row>
    <row r="35" spans="1:63" ht="25.5" hidden="1" customHeight="1">
      <c r="A35" s="117" t="s">
        <v>365</v>
      </c>
      <c r="B35" s="311"/>
      <c r="C35" s="297" t="s">
        <v>2559</v>
      </c>
      <c r="D35" s="297" t="s">
        <v>2560</v>
      </c>
      <c r="E35" s="297" t="s">
        <v>2561</v>
      </c>
      <c r="F35" s="297" t="s">
        <v>2559</v>
      </c>
      <c r="G35" s="297" t="s">
        <v>2562</v>
      </c>
      <c r="H35" s="319" t="s">
        <v>2563</v>
      </c>
      <c r="I35" s="270" t="s">
        <v>2564</v>
      </c>
      <c r="J35" s="297">
        <v>40</v>
      </c>
      <c r="K35" s="297" t="s">
        <v>2565</v>
      </c>
      <c r="L35" s="320">
        <v>37531</v>
      </c>
      <c r="M35" s="320">
        <v>9710</v>
      </c>
      <c r="N35" s="320">
        <v>17063</v>
      </c>
      <c r="O35" s="297" t="s">
        <v>2566</v>
      </c>
      <c r="P35" s="297">
        <v>400</v>
      </c>
      <c r="Q35" s="297">
        <v>1.2</v>
      </c>
      <c r="R35" s="297">
        <v>8</v>
      </c>
      <c r="S35" s="297"/>
      <c r="T35" s="297" t="s">
        <v>2567</v>
      </c>
      <c r="U35" s="320">
        <v>70</v>
      </c>
      <c r="V35" s="320">
        <v>105</v>
      </c>
      <c r="W35" s="205">
        <v>11808</v>
      </c>
      <c r="X35" s="205">
        <v>20000</v>
      </c>
      <c r="Y35" s="297" t="s">
        <v>2568</v>
      </c>
      <c r="Z35" s="297" t="s">
        <v>2569</v>
      </c>
      <c r="AA35" s="297">
        <v>1986</v>
      </c>
      <c r="AB35" s="297">
        <v>2510</v>
      </c>
      <c r="AC35" s="297">
        <v>3346</v>
      </c>
      <c r="AD35" s="297">
        <v>2510</v>
      </c>
      <c r="AE35" s="297"/>
      <c r="AF35" s="297"/>
      <c r="AG35" s="297"/>
      <c r="AH35" s="205">
        <v>8366</v>
      </c>
      <c r="AI35" s="297"/>
      <c r="AJ35" s="297"/>
      <c r="AK35" s="297"/>
      <c r="AL35" s="297"/>
      <c r="AM35" s="297"/>
      <c r="AN35" s="297" t="s">
        <v>2570</v>
      </c>
      <c r="AO35" s="297"/>
      <c r="AP35" s="297"/>
      <c r="AQ35" s="297" t="s">
        <v>2571</v>
      </c>
      <c r="AR35" s="297">
        <v>3</v>
      </c>
      <c r="AS35" s="297">
        <v>986</v>
      </c>
      <c r="AT35" s="321" t="s">
        <v>2572</v>
      </c>
      <c r="AU35" s="297" t="s">
        <v>2573</v>
      </c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322" t="s">
        <v>2574</v>
      </c>
    </row>
    <row r="36" spans="1:63" ht="25.5" hidden="1" customHeight="1">
      <c r="A36" s="117">
        <v>2</v>
      </c>
      <c r="B36" s="311"/>
      <c r="C36" s="270" t="s">
        <v>2575</v>
      </c>
      <c r="D36" s="270" t="s">
        <v>2576</v>
      </c>
      <c r="E36" s="270" t="s">
        <v>2577</v>
      </c>
      <c r="F36" s="270" t="s">
        <v>2575</v>
      </c>
      <c r="G36" s="270" t="s">
        <v>2578</v>
      </c>
      <c r="H36" s="304" t="s">
        <v>2579</v>
      </c>
      <c r="I36" s="270" t="s">
        <v>2580</v>
      </c>
      <c r="J36" s="270">
        <v>3</v>
      </c>
      <c r="K36" s="270" t="s">
        <v>2581</v>
      </c>
      <c r="L36" s="289">
        <v>101864</v>
      </c>
      <c r="M36" s="289">
        <v>6007</v>
      </c>
      <c r="N36" s="289">
        <v>7100</v>
      </c>
      <c r="O36" s="270" t="s">
        <v>2566</v>
      </c>
      <c r="P36" s="270">
        <v>400</v>
      </c>
      <c r="Q36" s="270">
        <v>1.2</v>
      </c>
      <c r="R36" s="270">
        <v>8</v>
      </c>
      <c r="S36" s="270">
        <v>11992</v>
      </c>
      <c r="T36" s="270" t="s">
        <v>2567</v>
      </c>
      <c r="U36" s="289">
        <v>72</v>
      </c>
      <c r="V36" s="289">
        <v>111</v>
      </c>
      <c r="W36" s="222">
        <v>21149</v>
      </c>
      <c r="X36" s="222">
        <v>27000</v>
      </c>
      <c r="Y36" s="270" t="s">
        <v>2568</v>
      </c>
      <c r="Z36" s="270" t="s">
        <v>2569</v>
      </c>
      <c r="AA36" s="270">
        <v>1984</v>
      </c>
      <c r="AB36" s="270">
        <v>108903</v>
      </c>
      <c r="AC36" s="270">
        <v>4500</v>
      </c>
      <c r="AD36" s="270">
        <v>994</v>
      </c>
      <c r="AE36" s="270"/>
      <c r="AF36" s="270"/>
      <c r="AG36" s="270"/>
      <c r="AH36" s="222">
        <v>2501</v>
      </c>
      <c r="AI36" s="270">
        <v>0</v>
      </c>
      <c r="AJ36" s="270"/>
      <c r="AK36" s="270">
        <v>1</v>
      </c>
      <c r="AL36" s="270">
        <v>1324</v>
      </c>
      <c r="AM36" s="270">
        <v>5</v>
      </c>
      <c r="AN36" s="270">
        <v>1200</v>
      </c>
      <c r="AO36" s="270"/>
      <c r="AP36" s="270"/>
      <c r="AQ36" s="270"/>
      <c r="AR36" s="270"/>
      <c r="AS36" s="270"/>
      <c r="AT36" s="29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4"/>
    </row>
    <row r="37" spans="1:63" ht="25.5" hidden="1" customHeight="1">
      <c r="A37" s="117">
        <v>3</v>
      </c>
      <c r="B37" s="311"/>
      <c r="C37" s="270" t="s">
        <v>2575</v>
      </c>
      <c r="D37" s="270" t="s">
        <v>2583</v>
      </c>
      <c r="E37" s="270" t="s">
        <v>2584</v>
      </c>
      <c r="F37" s="270" t="s">
        <v>2575</v>
      </c>
      <c r="G37" s="270" t="s">
        <v>2585</v>
      </c>
      <c r="H37" s="270" t="s">
        <v>2586</v>
      </c>
      <c r="I37" s="270" t="s">
        <v>2580</v>
      </c>
      <c r="J37" s="270">
        <v>84</v>
      </c>
      <c r="K37" s="270" t="s">
        <v>2587</v>
      </c>
      <c r="L37" s="289">
        <v>117141</v>
      </c>
      <c r="M37" s="289">
        <v>18422</v>
      </c>
      <c r="N37" s="289">
        <v>37163</v>
      </c>
      <c r="O37" s="270" t="s">
        <v>2566</v>
      </c>
      <c r="P37" s="270">
        <v>400</v>
      </c>
      <c r="Q37" s="270">
        <v>1.25</v>
      </c>
      <c r="R37" s="270">
        <v>8</v>
      </c>
      <c r="S37" s="270">
        <v>11848</v>
      </c>
      <c r="T37" s="270" t="s">
        <v>2567</v>
      </c>
      <c r="U37" s="289">
        <v>72</v>
      </c>
      <c r="V37" s="289">
        <v>109</v>
      </c>
      <c r="W37" s="222">
        <v>16867</v>
      </c>
      <c r="X37" s="222">
        <v>20000</v>
      </c>
      <c r="Y37" s="270" t="s">
        <v>2568</v>
      </c>
      <c r="Z37" s="270" t="s">
        <v>2569</v>
      </c>
      <c r="AA37" s="270">
        <v>2001</v>
      </c>
      <c r="AB37" s="270">
        <v>108903</v>
      </c>
      <c r="AC37" s="270">
        <v>4500</v>
      </c>
      <c r="AD37" s="270">
        <v>994</v>
      </c>
      <c r="AE37" s="270"/>
      <c r="AF37" s="270"/>
      <c r="AG37" s="270"/>
      <c r="AH37" s="222">
        <v>108800</v>
      </c>
      <c r="AI37" s="270"/>
      <c r="AJ37" s="270"/>
      <c r="AK37" s="270">
        <v>1</v>
      </c>
      <c r="AL37" s="270">
        <v>12</v>
      </c>
      <c r="AM37" s="270">
        <v>4</v>
      </c>
      <c r="AN37" s="270">
        <v>500</v>
      </c>
      <c r="AO37" s="270">
        <v>14.6</v>
      </c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</row>
    <row r="38" spans="1:63" ht="25.5" hidden="1" customHeight="1">
      <c r="A38" s="117"/>
      <c r="B38" s="311"/>
      <c r="C38" s="270" t="s">
        <v>2588</v>
      </c>
      <c r="D38" s="270" t="s">
        <v>2589</v>
      </c>
      <c r="E38" s="270" t="s">
        <v>2590</v>
      </c>
      <c r="F38" s="270" t="s">
        <v>2588</v>
      </c>
      <c r="G38" s="270" t="s">
        <v>2591</v>
      </c>
      <c r="H38" s="304"/>
      <c r="I38" s="270" t="s">
        <v>2592</v>
      </c>
      <c r="J38" s="270"/>
      <c r="K38" s="270"/>
      <c r="L38" s="289">
        <v>305350</v>
      </c>
      <c r="M38" s="289">
        <v>25569</v>
      </c>
      <c r="N38" s="289">
        <v>59689</v>
      </c>
      <c r="O38" s="270" t="s">
        <v>2593</v>
      </c>
      <c r="P38" s="270">
        <v>400</v>
      </c>
      <c r="Q38" s="270">
        <v>1.25</v>
      </c>
      <c r="R38" s="270">
        <v>8</v>
      </c>
      <c r="S38" s="270">
        <v>4000</v>
      </c>
      <c r="T38" s="270" t="s">
        <v>2567</v>
      </c>
      <c r="U38" s="289">
        <v>68</v>
      </c>
      <c r="V38" s="289">
        <v>105</v>
      </c>
      <c r="W38" s="222">
        <v>43000</v>
      </c>
      <c r="X38" s="222">
        <v>43000</v>
      </c>
      <c r="Y38" s="270" t="s">
        <v>2568</v>
      </c>
      <c r="Z38" s="270" t="s">
        <v>2569</v>
      </c>
      <c r="AA38" s="270">
        <v>2003</v>
      </c>
      <c r="AB38" s="270">
        <v>108903</v>
      </c>
      <c r="AC38" s="270">
        <v>4500</v>
      </c>
      <c r="AD38" s="270">
        <v>994</v>
      </c>
      <c r="AE38" s="270"/>
      <c r="AF38" s="270"/>
      <c r="AG38" s="270"/>
      <c r="AH38" s="222">
        <v>114397</v>
      </c>
      <c r="AI38" s="270"/>
      <c r="AJ38" s="270"/>
      <c r="AK38" s="270">
        <v>2</v>
      </c>
      <c r="AL38" s="270"/>
      <c r="AM38" s="270">
        <v>6</v>
      </c>
      <c r="AN38" s="270"/>
      <c r="AO38" s="270"/>
      <c r="AP38" s="270"/>
      <c r="AQ38" s="270" t="s">
        <v>2594</v>
      </c>
      <c r="AR38" s="270">
        <v>2</v>
      </c>
      <c r="AS38" s="270">
        <v>7140</v>
      </c>
      <c r="AT38" s="29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</row>
    <row r="39" spans="1:63" ht="25.5" hidden="1" customHeight="1">
      <c r="A39" s="117"/>
      <c r="B39" s="311"/>
      <c r="C39" s="270" t="s">
        <v>2588</v>
      </c>
      <c r="D39" s="270" t="s">
        <v>2589</v>
      </c>
      <c r="E39" s="270" t="s">
        <v>2595</v>
      </c>
      <c r="F39" s="270" t="s">
        <v>2588</v>
      </c>
      <c r="G39" s="270"/>
      <c r="H39" s="270"/>
      <c r="I39" s="270" t="s">
        <v>2592</v>
      </c>
      <c r="J39" s="270"/>
      <c r="K39" s="270"/>
      <c r="L39" s="289">
        <v>305350</v>
      </c>
      <c r="M39" s="289">
        <v>675.25</v>
      </c>
      <c r="N39" s="289">
        <v>463</v>
      </c>
      <c r="O39" s="270" t="s">
        <v>2593</v>
      </c>
      <c r="P39" s="270">
        <v>400</v>
      </c>
      <c r="Q39" s="270">
        <v>1.25</v>
      </c>
      <c r="R39" s="270">
        <v>8</v>
      </c>
      <c r="S39" s="270">
        <v>4000</v>
      </c>
      <c r="T39" s="270" t="s">
        <v>2567</v>
      </c>
      <c r="U39" s="289">
        <v>68</v>
      </c>
      <c r="V39" s="289">
        <v>105</v>
      </c>
      <c r="W39" s="222">
        <v>1000</v>
      </c>
      <c r="X39" s="222">
        <v>1000</v>
      </c>
      <c r="Y39" s="270" t="s">
        <v>2568</v>
      </c>
      <c r="Z39" s="270" t="s">
        <v>2569</v>
      </c>
      <c r="AA39" s="270">
        <v>2003</v>
      </c>
      <c r="AB39" s="270"/>
      <c r="AC39" s="270"/>
      <c r="AD39" s="270"/>
      <c r="AE39" s="270"/>
      <c r="AF39" s="270"/>
      <c r="AG39" s="270"/>
      <c r="AH39" s="222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9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 t="s">
        <v>2596</v>
      </c>
    </row>
    <row r="40" spans="1:63" ht="25.5" hidden="1" customHeight="1">
      <c r="A40" s="117"/>
      <c r="B40" s="311"/>
      <c r="C40" s="270" t="s">
        <v>2588</v>
      </c>
      <c r="D40" s="270" t="s">
        <v>2589</v>
      </c>
      <c r="E40" s="270" t="s">
        <v>2597</v>
      </c>
      <c r="F40" s="270" t="s">
        <v>2588</v>
      </c>
      <c r="G40" s="270"/>
      <c r="H40" s="270"/>
      <c r="I40" s="270" t="s">
        <v>2592</v>
      </c>
      <c r="J40" s="270"/>
      <c r="K40" s="270"/>
      <c r="L40" s="289">
        <v>164242</v>
      </c>
      <c r="M40" s="289">
        <v>1360</v>
      </c>
      <c r="N40" s="289">
        <v>1360</v>
      </c>
      <c r="O40" s="270" t="s">
        <v>2593</v>
      </c>
      <c r="P40" s="270">
        <v>400</v>
      </c>
      <c r="Q40" s="270">
        <v>10</v>
      </c>
      <c r="R40" s="270">
        <v>8</v>
      </c>
      <c r="S40" s="270"/>
      <c r="T40" s="270" t="s">
        <v>1942</v>
      </c>
      <c r="U40" s="289">
        <v>64</v>
      </c>
      <c r="V40" s="289">
        <v>101</v>
      </c>
      <c r="W40" s="222">
        <v>2425</v>
      </c>
      <c r="X40" s="222">
        <v>2425</v>
      </c>
      <c r="Y40" s="270" t="s">
        <v>2568</v>
      </c>
      <c r="Z40" s="270" t="s">
        <v>2569</v>
      </c>
      <c r="AA40" s="270">
        <v>2004</v>
      </c>
      <c r="AB40" s="270"/>
      <c r="AC40" s="270"/>
      <c r="AD40" s="270"/>
      <c r="AE40" s="270"/>
      <c r="AF40" s="270"/>
      <c r="AG40" s="270"/>
      <c r="AH40" s="222">
        <v>5000</v>
      </c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</row>
    <row r="41" spans="1:63" ht="25.5" hidden="1" customHeight="1">
      <c r="A41" s="117">
        <v>4</v>
      </c>
      <c r="B41" s="311"/>
      <c r="C41" s="299" t="s">
        <v>2598</v>
      </c>
      <c r="D41" s="299" t="s">
        <v>2599</v>
      </c>
      <c r="E41" s="299" t="s">
        <v>2600</v>
      </c>
      <c r="F41" s="299" t="s">
        <v>2598</v>
      </c>
      <c r="G41" s="299" t="s">
        <v>2601</v>
      </c>
      <c r="H41" s="323"/>
      <c r="I41" s="299" t="s">
        <v>2580</v>
      </c>
      <c r="J41" s="299">
        <v>19</v>
      </c>
      <c r="K41" s="299" t="s">
        <v>2602</v>
      </c>
      <c r="L41" s="324">
        <v>583905</v>
      </c>
      <c r="M41" s="324">
        <v>51247.98</v>
      </c>
      <c r="N41" s="324">
        <v>58236.01</v>
      </c>
      <c r="O41" s="299" t="s">
        <v>2603</v>
      </c>
      <c r="P41" s="299">
        <v>400</v>
      </c>
      <c r="Q41" s="299">
        <v>1.2</v>
      </c>
      <c r="R41" s="299">
        <v>8</v>
      </c>
      <c r="S41" s="299">
        <v>13110</v>
      </c>
      <c r="T41" s="299" t="s">
        <v>2567</v>
      </c>
      <c r="U41" s="324">
        <v>70</v>
      </c>
      <c r="V41" s="324">
        <v>110</v>
      </c>
      <c r="W41" s="220">
        <v>35000</v>
      </c>
      <c r="X41" s="220">
        <v>35000</v>
      </c>
      <c r="Y41" s="299" t="s">
        <v>2568</v>
      </c>
      <c r="Z41" s="299" t="s">
        <v>2604</v>
      </c>
      <c r="AA41" s="299">
        <v>2001</v>
      </c>
      <c r="AB41" s="299">
        <v>108903</v>
      </c>
      <c r="AC41" s="299">
        <v>4500</v>
      </c>
      <c r="AD41" s="299">
        <v>994</v>
      </c>
      <c r="AE41" s="299"/>
      <c r="AF41" s="299"/>
      <c r="AG41" s="299"/>
      <c r="AH41" s="220">
        <v>118709</v>
      </c>
      <c r="AI41" s="299"/>
      <c r="AJ41" s="299"/>
      <c r="AK41" s="299">
        <v>1</v>
      </c>
      <c r="AL41" s="299"/>
      <c r="AM41" s="299">
        <v>4</v>
      </c>
      <c r="AN41" s="299" t="s">
        <v>2605</v>
      </c>
      <c r="AO41" s="299"/>
      <c r="AP41" s="299"/>
      <c r="AQ41" s="299" t="s">
        <v>2571</v>
      </c>
      <c r="AR41" s="299">
        <v>13</v>
      </c>
      <c r="AS41" s="299">
        <v>9197</v>
      </c>
      <c r="AT41" s="325" t="s">
        <v>2606</v>
      </c>
      <c r="AU41" s="299" t="s">
        <v>2607</v>
      </c>
      <c r="AV41" s="299" t="s">
        <v>2608</v>
      </c>
      <c r="AW41" s="299">
        <v>1</v>
      </c>
      <c r="AX41" s="299">
        <v>10662</v>
      </c>
      <c r="AY41" s="299"/>
      <c r="AZ41" s="299" t="s">
        <v>2609</v>
      </c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 t="s">
        <v>2610</v>
      </c>
    </row>
    <row r="42" spans="1:63" ht="25.5" hidden="1" customHeight="1">
      <c r="A42" s="117"/>
      <c r="B42" s="311"/>
      <c r="C42" s="270" t="s">
        <v>2598</v>
      </c>
      <c r="D42" s="270" t="s">
        <v>2611</v>
      </c>
      <c r="E42" s="270" t="s">
        <v>2612</v>
      </c>
      <c r="F42" s="270" t="s">
        <v>2598</v>
      </c>
      <c r="G42" s="270" t="s">
        <v>2601</v>
      </c>
      <c r="H42" s="270"/>
      <c r="I42" s="270" t="s">
        <v>2580</v>
      </c>
      <c r="J42" s="270">
        <v>1</v>
      </c>
      <c r="K42" s="270" t="s">
        <v>2613</v>
      </c>
      <c r="L42" s="289">
        <v>12309</v>
      </c>
      <c r="M42" s="289">
        <v>196</v>
      </c>
      <c r="N42" s="289">
        <v>391</v>
      </c>
      <c r="O42" s="270" t="s">
        <v>2566</v>
      </c>
      <c r="P42" s="270">
        <v>130</v>
      </c>
      <c r="Q42" s="270"/>
      <c r="R42" s="270">
        <v>6</v>
      </c>
      <c r="S42" s="270"/>
      <c r="T42" s="270" t="s">
        <v>2614</v>
      </c>
      <c r="U42" s="289">
        <v>68</v>
      </c>
      <c r="V42" s="289">
        <v>105</v>
      </c>
      <c r="W42" s="222">
        <v>1216</v>
      </c>
      <c r="X42" s="222">
        <v>1216</v>
      </c>
      <c r="Y42" s="270" t="s">
        <v>2615</v>
      </c>
      <c r="Z42" s="270" t="s">
        <v>2616</v>
      </c>
      <c r="AA42" s="270">
        <v>1986</v>
      </c>
      <c r="AB42" s="270">
        <v>108903</v>
      </c>
      <c r="AC42" s="270">
        <v>4500</v>
      </c>
      <c r="AD42" s="270">
        <v>994</v>
      </c>
      <c r="AE42" s="270"/>
      <c r="AF42" s="270"/>
      <c r="AG42" s="270"/>
      <c r="AH42" s="222">
        <v>448</v>
      </c>
      <c r="AI42" s="270"/>
      <c r="AJ42" s="270"/>
      <c r="AK42" s="270"/>
      <c r="AL42" s="270"/>
      <c r="AM42" s="270"/>
      <c r="AN42" s="270"/>
      <c r="AO42" s="270"/>
      <c r="AP42" s="270"/>
      <c r="AQ42" s="270" t="s">
        <v>2617</v>
      </c>
      <c r="AR42" s="270">
        <v>1</v>
      </c>
      <c r="AS42" s="270"/>
      <c r="AT42" s="270"/>
      <c r="AU42" s="270" t="s">
        <v>2601</v>
      </c>
      <c r="AV42" s="270" t="s">
        <v>2618</v>
      </c>
      <c r="AW42" s="270">
        <v>1</v>
      </c>
      <c r="AX42" s="270"/>
      <c r="AY42" s="270"/>
      <c r="AZ42" s="270" t="s">
        <v>2601</v>
      </c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 t="s">
        <v>2619</v>
      </c>
    </row>
    <row r="43" spans="1:63" ht="25.5" hidden="1" customHeight="1">
      <c r="A43" s="123" t="s">
        <v>365</v>
      </c>
      <c r="B43" s="278"/>
      <c r="C43" s="270" t="s">
        <v>2620</v>
      </c>
      <c r="D43" s="270" t="s">
        <v>2621</v>
      </c>
      <c r="E43" s="270" t="s">
        <v>2622</v>
      </c>
      <c r="F43" s="270" t="s">
        <v>2620</v>
      </c>
      <c r="G43" s="310" t="s">
        <v>2623</v>
      </c>
      <c r="H43" s="304" t="s">
        <v>2624</v>
      </c>
      <c r="I43" s="270" t="s">
        <v>2625</v>
      </c>
      <c r="J43" s="270">
        <v>2</v>
      </c>
      <c r="K43" s="270" t="s">
        <v>2626</v>
      </c>
      <c r="L43" s="289">
        <v>60459</v>
      </c>
      <c r="M43" s="289">
        <v>4622</v>
      </c>
      <c r="N43" s="289">
        <v>6022</v>
      </c>
      <c r="O43" s="270" t="s">
        <v>2566</v>
      </c>
      <c r="P43" s="270">
        <v>400</v>
      </c>
      <c r="Q43" s="270">
        <v>1.2</v>
      </c>
      <c r="R43" s="270">
        <v>8</v>
      </c>
      <c r="S43" s="270">
        <v>3840</v>
      </c>
      <c r="T43" s="270" t="s">
        <v>2566</v>
      </c>
      <c r="U43" s="289">
        <v>70</v>
      </c>
      <c r="V43" s="289">
        <v>105</v>
      </c>
      <c r="W43" s="222">
        <v>12000</v>
      </c>
      <c r="X43" s="222">
        <v>20000</v>
      </c>
      <c r="Y43" s="270" t="s">
        <v>2568</v>
      </c>
      <c r="Z43" s="270" t="s">
        <v>2569</v>
      </c>
      <c r="AA43" s="270">
        <v>2002</v>
      </c>
      <c r="AB43" s="270">
        <v>2465</v>
      </c>
      <c r="AC43" s="270">
        <v>1800</v>
      </c>
      <c r="AD43" s="270">
        <v>600</v>
      </c>
      <c r="AE43" s="270"/>
      <c r="AF43" s="270"/>
      <c r="AG43" s="270"/>
      <c r="AH43" s="222">
        <f>SUM(AB43:AG43)</f>
        <v>4865</v>
      </c>
      <c r="AI43" s="270"/>
      <c r="AJ43" s="270"/>
      <c r="AK43" s="270" t="s">
        <v>2627</v>
      </c>
      <c r="AL43" s="270"/>
      <c r="AM43" s="270"/>
      <c r="AN43" s="270"/>
      <c r="AO43" s="270"/>
      <c r="AP43" s="270"/>
      <c r="AQ43" s="270" t="s">
        <v>2628</v>
      </c>
      <c r="AR43" s="270">
        <v>1</v>
      </c>
      <c r="AS43" s="270">
        <v>80</v>
      </c>
      <c r="AT43" s="270" t="s">
        <v>2627</v>
      </c>
      <c r="AU43" s="310" t="s">
        <v>2629</v>
      </c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 t="s">
        <v>2630</v>
      </c>
    </row>
    <row r="44" spans="1:63" ht="25.5" hidden="1" customHeight="1">
      <c r="A44" s="117">
        <v>6</v>
      </c>
      <c r="B44" s="311"/>
      <c r="C44" s="270" t="s">
        <v>2620</v>
      </c>
      <c r="D44" s="270" t="s">
        <v>2631</v>
      </c>
      <c r="E44" s="270" t="s">
        <v>2632</v>
      </c>
      <c r="F44" s="270" t="s">
        <v>2620</v>
      </c>
      <c r="G44" s="310"/>
      <c r="H44" s="304"/>
      <c r="I44" s="270" t="s">
        <v>2625</v>
      </c>
      <c r="J44" s="270"/>
      <c r="K44" s="270"/>
      <c r="L44" s="289">
        <v>120016</v>
      </c>
      <c r="M44" s="289">
        <v>12313.27</v>
      </c>
      <c r="N44" s="289">
        <v>84512.05</v>
      </c>
      <c r="O44" s="270" t="s">
        <v>2566</v>
      </c>
      <c r="P44" s="270">
        <v>400</v>
      </c>
      <c r="Q44" s="270">
        <v>1.2</v>
      </c>
      <c r="R44" s="270">
        <v>8</v>
      </c>
      <c r="S44" s="270">
        <v>3840</v>
      </c>
      <c r="T44" s="270" t="s">
        <v>2566</v>
      </c>
      <c r="U44" s="289">
        <v>70</v>
      </c>
      <c r="V44" s="289">
        <v>105</v>
      </c>
      <c r="W44" s="222" t="s">
        <v>2633</v>
      </c>
      <c r="X44" s="222">
        <v>800</v>
      </c>
      <c r="Y44" s="270" t="s">
        <v>2615</v>
      </c>
      <c r="Z44" s="270" t="s">
        <v>2569</v>
      </c>
      <c r="AA44" s="270">
        <v>2012</v>
      </c>
      <c r="AB44" s="270"/>
      <c r="AC44" s="270"/>
      <c r="AD44" s="270"/>
      <c r="AE44" s="270"/>
      <c r="AF44" s="270"/>
      <c r="AG44" s="270"/>
      <c r="AH44" s="222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31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 t="s">
        <v>2634</v>
      </c>
    </row>
    <row r="45" spans="1:63" ht="25.5" hidden="1" customHeight="1">
      <c r="A45" s="117">
        <v>7</v>
      </c>
      <c r="B45" s="311"/>
      <c r="C45" s="270" t="s">
        <v>2635</v>
      </c>
      <c r="D45" s="270" t="s">
        <v>2636</v>
      </c>
      <c r="E45" s="270" t="s">
        <v>2637</v>
      </c>
      <c r="F45" s="270" t="s">
        <v>2635</v>
      </c>
      <c r="G45" s="270"/>
      <c r="H45" s="304"/>
      <c r="I45" s="270" t="s">
        <v>2638</v>
      </c>
      <c r="J45" s="270"/>
      <c r="K45" s="270"/>
      <c r="L45" s="289">
        <v>168437</v>
      </c>
      <c r="M45" s="289">
        <v>22223</v>
      </c>
      <c r="N45" s="289">
        <v>53692</v>
      </c>
      <c r="O45" s="270" t="s">
        <v>2566</v>
      </c>
      <c r="P45" s="270">
        <v>400</v>
      </c>
      <c r="Q45" s="270">
        <v>1.2</v>
      </c>
      <c r="R45" s="270">
        <v>8</v>
      </c>
      <c r="S45" s="270">
        <v>3840</v>
      </c>
      <c r="T45" s="270" t="s">
        <v>2567</v>
      </c>
      <c r="U45" s="289">
        <v>68</v>
      </c>
      <c r="V45" s="289">
        <v>105</v>
      </c>
      <c r="W45" s="318">
        <v>35008</v>
      </c>
      <c r="X45" s="289">
        <v>35008</v>
      </c>
      <c r="Y45" s="289" t="s">
        <v>2568</v>
      </c>
      <c r="Z45" s="289" t="s">
        <v>2569</v>
      </c>
      <c r="AA45" s="289">
        <v>2006</v>
      </c>
      <c r="AB45" s="289"/>
      <c r="AC45" s="289"/>
      <c r="AD45" s="289"/>
      <c r="AE45" s="289"/>
      <c r="AF45" s="289"/>
      <c r="AG45" s="289"/>
      <c r="AH45" s="289">
        <v>105967</v>
      </c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9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 t="s">
        <v>2639</v>
      </c>
    </row>
    <row r="46" spans="1:63" ht="25.5" hidden="1" customHeight="1">
      <c r="A46" s="117"/>
      <c r="B46" s="311"/>
      <c r="C46" s="270" t="s">
        <v>2640</v>
      </c>
      <c r="D46" s="270" t="s">
        <v>2641</v>
      </c>
      <c r="E46" s="270" t="s">
        <v>2642</v>
      </c>
      <c r="F46" s="270" t="s">
        <v>2640</v>
      </c>
      <c r="G46" s="270" t="s">
        <v>2643</v>
      </c>
      <c r="H46" s="304" t="s">
        <v>2644</v>
      </c>
      <c r="I46" s="270" t="s">
        <v>2580</v>
      </c>
      <c r="J46" s="270">
        <v>29</v>
      </c>
      <c r="K46" s="270" t="s">
        <v>2645</v>
      </c>
      <c r="L46" s="289">
        <v>121590</v>
      </c>
      <c r="M46" s="289"/>
      <c r="N46" s="289"/>
      <c r="O46" s="270" t="s">
        <v>2566</v>
      </c>
      <c r="P46" s="270">
        <v>400</v>
      </c>
      <c r="Q46" s="270">
        <v>1.25</v>
      </c>
      <c r="R46" s="270">
        <v>8</v>
      </c>
      <c r="S46" s="270">
        <v>19040</v>
      </c>
      <c r="T46" s="270" t="s">
        <v>2567</v>
      </c>
      <c r="U46" s="289">
        <v>75</v>
      </c>
      <c r="V46" s="289">
        <v>105</v>
      </c>
      <c r="W46" s="222">
        <v>17143</v>
      </c>
      <c r="X46" s="222">
        <v>25000</v>
      </c>
      <c r="Y46" s="270" t="s">
        <v>2568</v>
      </c>
      <c r="Z46" s="270" t="s">
        <v>2569</v>
      </c>
      <c r="AA46" s="270">
        <v>1986</v>
      </c>
      <c r="AB46" s="270">
        <v>2510</v>
      </c>
      <c r="AC46" s="270">
        <v>3346</v>
      </c>
      <c r="AD46" s="270">
        <v>2510</v>
      </c>
      <c r="AE46" s="270"/>
      <c r="AF46" s="270"/>
      <c r="AG46" s="270"/>
      <c r="AH46" s="222">
        <v>11105</v>
      </c>
      <c r="AI46" s="270"/>
      <c r="AJ46" s="270"/>
      <c r="AK46" s="270" t="s">
        <v>2646</v>
      </c>
      <c r="AL46" s="270">
        <v>1267</v>
      </c>
      <c r="AM46" s="270">
        <v>4</v>
      </c>
      <c r="AN46" s="270" t="s">
        <v>2647</v>
      </c>
      <c r="AO46" s="270">
        <v>1299</v>
      </c>
      <c r="AP46" s="270"/>
      <c r="AQ46" s="270"/>
      <c r="AR46" s="270"/>
      <c r="AS46" s="270"/>
      <c r="AT46" s="29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</row>
    <row r="47" spans="1:63" s="200" customFormat="1" ht="25.5" hidden="1" customHeight="1">
      <c r="A47" s="201"/>
      <c r="B47" s="311"/>
      <c r="C47" s="270" t="s">
        <v>2648</v>
      </c>
      <c r="D47" s="270" t="s">
        <v>2649</v>
      </c>
      <c r="E47" s="270" t="s">
        <v>2650</v>
      </c>
      <c r="F47" s="270" t="s">
        <v>2648</v>
      </c>
      <c r="G47" s="270" t="s">
        <v>2651</v>
      </c>
      <c r="H47" s="304"/>
      <c r="I47" s="270" t="s">
        <v>2652</v>
      </c>
      <c r="J47" s="270">
        <v>5</v>
      </c>
      <c r="K47" s="270" t="s">
        <v>2653</v>
      </c>
      <c r="L47" s="289">
        <v>22911</v>
      </c>
      <c r="M47" s="289">
        <v>528</v>
      </c>
      <c r="N47" s="289">
        <v>576</v>
      </c>
      <c r="O47" s="270" t="s">
        <v>2603</v>
      </c>
      <c r="P47" s="270">
        <v>400</v>
      </c>
      <c r="Q47" s="270">
        <v>1.2</v>
      </c>
      <c r="R47" s="270">
        <v>8</v>
      </c>
      <c r="S47" s="270">
        <v>3840</v>
      </c>
      <c r="T47" s="270" t="s">
        <v>1942</v>
      </c>
      <c r="U47" s="289">
        <v>68</v>
      </c>
      <c r="V47" s="289">
        <v>105</v>
      </c>
      <c r="W47" s="222">
        <v>2901</v>
      </c>
      <c r="X47" s="222">
        <v>7000</v>
      </c>
      <c r="Y47" s="270" t="s">
        <v>2654</v>
      </c>
      <c r="Z47" s="270" t="s">
        <v>2569</v>
      </c>
      <c r="AA47" s="270">
        <v>2003</v>
      </c>
      <c r="AB47" s="270">
        <v>108903</v>
      </c>
      <c r="AC47" s="270">
        <v>4500</v>
      </c>
      <c r="AD47" s="270">
        <v>994</v>
      </c>
      <c r="AE47" s="270"/>
      <c r="AF47" s="270"/>
      <c r="AG47" s="270"/>
      <c r="AH47" s="222">
        <v>20000</v>
      </c>
      <c r="AI47" s="270"/>
      <c r="AJ47" s="270"/>
      <c r="AK47" s="270">
        <v>0</v>
      </c>
      <c r="AL47" s="270">
        <v>0</v>
      </c>
      <c r="AM47" s="270">
        <v>4</v>
      </c>
      <c r="AN47" s="270" t="s">
        <v>2655</v>
      </c>
      <c r="AO47" s="270">
        <v>700</v>
      </c>
      <c r="AP47" s="270"/>
      <c r="AQ47" s="270" t="s">
        <v>2571</v>
      </c>
      <c r="AR47" s="270">
        <v>4</v>
      </c>
      <c r="AS47" s="270">
        <v>3985</v>
      </c>
      <c r="AT47" s="290" t="s">
        <v>2656</v>
      </c>
      <c r="AU47" s="270" t="s">
        <v>2648</v>
      </c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</row>
    <row r="48" spans="1:63" ht="25.5" hidden="1" customHeight="1">
      <c r="A48" s="117">
        <v>8</v>
      </c>
      <c r="B48" s="311"/>
      <c r="C48" s="270" t="s">
        <v>2657</v>
      </c>
      <c r="D48" s="270" t="s">
        <v>2658</v>
      </c>
      <c r="E48" s="270" t="s">
        <v>2659</v>
      </c>
      <c r="F48" s="270" t="s">
        <v>2657</v>
      </c>
      <c r="G48" s="270" t="s">
        <v>2660</v>
      </c>
      <c r="H48" s="304" t="s">
        <v>2661</v>
      </c>
      <c r="I48" s="270" t="s">
        <v>2580</v>
      </c>
      <c r="J48" s="270">
        <v>12</v>
      </c>
      <c r="K48" s="270"/>
      <c r="L48" s="289">
        <v>116475</v>
      </c>
      <c r="M48" s="289">
        <v>32214</v>
      </c>
      <c r="N48" s="289">
        <v>31125</v>
      </c>
      <c r="O48" s="270" t="s">
        <v>2566</v>
      </c>
      <c r="P48" s="270">
        <v>400</v>
      </c>
      <c r="Q48" s="270">
        <v>1.2</v>
      </c>
      <c r="R48" s="270">
        <v>8</v>
      </c>
      <c r="S48" s="270">
        <v>3200</v>
      </c>
      <c r="T48" s="270" t="s">
        <v>2567</v>
      </c>
      <c r="U48" s="289">
        <v>71</v>
      </c>
      <c r="V48" s="289">
        <v>105</v>
      </c>
      <c r="W48" s="222">
        <v>28001</v>
      </c>
      <c r="X48" s="222">
        <v>30000</v>
      </c>
      <c r="Y48" s="270" t="s">
        <v>2568</v>
      </c>
      <c r="Z48" s="270" t="s">
        <v>2662</v>
      </c>
      <c r="AA48" s="270">
        <v>2002</v>
      </c>
      <c r="AB48" s="270">
        <v>49000</v>
      </c>
      <c r="AC48" s="270">
        <v>22406</v>
      </c>
      <c r="AD48" s="270">
        <v>3994</v>
      </c>
      <c r="AE48" s="270"/>
      <c r="AF48" s="270">
        <v>2000</v>
      </c>
      <c r="AG48" s="270"/>
      <c r="AH48" s="222">
        <f>SUM(AB48:AF48)</f>
        <v>77400</v>
      </c>
      <c r="AI48" s="270"/>
      <c r="AJ48" s="270"/>
      <c r="AK48" s="270" t="s">
        <v>2663</v>
      </c>
      <c r="AL48" s="270">
        <v>800000000</v>
      </c>
      <c r="AM48" s="270">
        <v>4</v>
      </c>
      <c r="AN48" s="270" t="s">
        <v>2664</v>
      </c>
      <c r="AO48" s="270"/>
      <c r="AP48" s="270"/>
      <c r="AQ48" s="270"/>
      <c r="AR48" s="270"/>
      <c r="AS48" s="270"/>
      <c r="AT48" s="29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 t="s">
        <v>2665</v>
      </c>
    </row>
    <row r="49" spans="1:64" ht="25.5" hidden="1" customHeight="1">
      <c r="A49" s="117">
        <v>9</v>
      </c>
      <c r="B49" s="311"/>
      <c r="C49" s="270" t="s">
        <v>2666</v>
      </c>
      <c r="D49" s="270" t="s">
        <v>2667</v>
      </c>
      <c r="E49" s="270" t="s">
        <v>2668</v>
      </c>
      <c r="F49" s="270" t="s">
        <v>2666</v>
      </c>
      <c r="G49" s="270" t="s">
        <v>2669</v>
      </c>
      <c r="H49" s="304" t="s">
        <v>2670</v>
      </c>
      <c r="I49" s="270" t="s">
        <v>2671</v>
      </c>
      <c r="J49" s="270">
        <v>8</v>
      </c>
      <c r="K49" s="270"/>
      <c r="L49" s="289">
        <v>93232</v>
      </c>
      <c r="M49" s="289">
        <v>3465</v>
      </c>
      <c r="N49" s="289">
        <v>3465</v>
      </c>
      <c r="O49" s="270" t="s">
        <v>2566</v>
      </c>
      <c r="P49" s="270">
        <v>400</v>
      </c>
      <c r="Q49" s="270">
        <v>1.2</v>
      </c>
      <c r="R49" s="270">
        <v>8</v>
      </c>
      <c r="S49" s="270"/>
      <c r="T49" s="270" t="s">
        <v>2567</v>
      </c>
      <c r="U49" s="289">
        <v>68</v>
      </c>
      <c r="V49" s="289">
        <v>105</v>
      </c>
      <c r="W49" s="222">
        <v>12738</v>
      </c>
      <c r="X49" s="222">
        <v>15000</v>
      </c>
      <c r="Y49" s="270" t="s">
        <v>2568</v>
      </c>
      <c r="Z49" s="270" t="s">
        <v>2569</v>
      </c>
      <c r="AA49" s="270">
        <v>1987</v>
      </c>
      <c r="AB49" s="270"/>
      <c r="AC49" s="270">
        <v>1733</v>
      </c>
      <c r="AD49" s="270">
        <v>1300</v>
      </c>
      <c r="AE49" s="270"/>
      <c r="AF49" s="270"/>
      <c r="AG49" s="270">
        <v>3033</v>
      </c>
      <c r="AH49" s="222">
        <v>2928</v>
      </c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9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</row>
    <row r="50" spans="1:64" ht="25.5" hidden="1" customHeight="1">
      <c r="A50" s="117">
        <v>10</v>
      </c>
      <c r="B50" s="311"/>
      <c r="C50" s="270" t="s">
        <v>2666</v>
      </c>
      <c r="D50" s="270" t="s">
        <v>2672</v>
      </c>
      <c r="E50" s="270" t="s">
        <v>2673</v>
      </c>
      <c r="F50" s="270" t="s">
        <v>2666</v>
      </c>
      <c r="G50" s="270" t="s">
        <v>2669</v>
      </c>
      <c r="H50" s="304" t="s">
        <v>2670</v>
      </c>
      <c r="I50" s="270" t="s">
        <v>2671</v>
      </c>
      <c r="J50" s="270">
        <v>8</v>
      </c>
      <c r="K50" s="270"/>
      <c r="L50" s="289">
        <v>99372</v>
      </c>
      <c r="M50" s="289">
        <v>1659</v>
      </c>
      <c r="N50" s="289">
        <v>1659</v>
      </c>
      <c r="O50" s="270" t="s">
        <v>2614</v>
      </c>
      <c r="P50" s="270">
        <v>400</v>
      </c>
      <c r="Q50" s="270">
        <v>1.2</v>
      </c>
      <c r="R50" s="270">
        <v>8</v>
      </c>
      <c r="S50" s="270"/>
      <c r="T50" s="270" t="s">
        <v>2567</v>
      </c>
      <c r="U50" s="289">
        <v>68</v>
      </c>
      <c r="V50" s="289">
        <v>105</v>
      </c>
      <c r="W50" s="222">
        <v>10000</v>
      </c>
      <c r="X50" s="222">
        <v>12000</v>
      </c>
      <c r="Y50" s="270" t="s">
        <v>2568</v>
      </c>
      <c r="Z50" s="270" t="s">
        <v>2569</v>
      </c>
      <c r="AA50" s="270">
        <v>1994</v>
      </c>
      <c r="AB50" s="270"/>
      <c r="AC50" s="270">
        <v>4164</v>
      </c>
      <c r="AD50" s="270">
        <v>480</v>
      </c>
      <c r="AE50" s="270"/>
      <c r="AF50" s="270"/>
      <c r="AG50" s="270">
        <v>4644</v>
      </c>
      <c r="AH50" s="222">
        <v>4664</v>
      </c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</row>
    <row r="51" spans="1:64" ht="25.5" hidden="1" customHeight="1">
      <c r="A51" s="117">
        <v>11</v>
      </c>
      <c r="B51" s="311"/>
      <c r="C51" s="271" t="s">
        <v>2674</v>
      </c>
      <c r="D51" s="271" t="s">
        <v>2675</v>
      </c>
      <c r="E51" s="271" t="s">
        <v>2676</v>
      </c>
      <c r="F51" s="271" t="s">
        <v>2674</v>
      </c>
      <c r="G51" s="271" t="s">
        <v>2677</v>
      </c>
      <c r="H51" s="295" t="s">
        <v>2678</v>
      </c>
      <c r="I51" s="271" t="s">
        <v>2674</v>
      </c>
      <c r="J51" s="271">
        <v>4</v>
      </c>
      <c r="K51" s="271" t="s">
        <v>2679</v>
      </c>
      <c r="L51" s="289">
        <v>15600</v>
      </c>
      <c r="M51" s="289">
        <v>558.22</v>
      </c>
      <c r="N51" s="289">
        <v>516.12</v>
      </c>
      <c r="O51" s="270" t="s">
        <v>2566</v>
      </c>
      <c r="P51" s="270">
        <v>400</v>
      </c>
      <c r="Q51" s="273">
        <v>1.2</v>
      </c>
      <c r="R51" s="270">
        <v>6</v>
      </c>
      <c r="S51" s="271" t="s">
        <v>2680</v>
      </c>
      <c r="T51" s="270" t="s">
        <v>2567</v>
      </c>
      <c r="U51" s="289">
        <v>68</v>
      </c>
      <c r="V51" s="289">
        <v>105</v>
      </c>
      <c r="W51" s="222">
        <v>4000</v>
      </c>
      <c r="X51" s="222">
        <v>5000</v>
      </c>
      <c r="Y51" s="271" t="s">
        <v>2568</v>
      </c>
      <c r="Z51" s="271" t="s">
        <v>2569</v>
      </c>
      <c r="AA51" s="270">
        <v>2007</v>
      </c>
      <c r="AB51" s="271">
        <v>907800000</v>
      </c>
      <c r="AC51" s="271">
        <v>106800000</v>
      </c>
      <c r="AD51" s="271">
        <v>320400000</v>
      </c>
      <c r="AE51" s="271"/>
      <c r="AF51" s="271"/>
      <c r="AG51" s="271"/>
      <c r="AH51" s="222">
        <v>2554</v>
      </c>
      <c r="AI51" s="270"/>
      <c r="AJ51" s="270"/>
      <c r="AK51" s="271"/>
      <c r="AL51" s="271"/>
      <c r="AM51" s="271"/>
      <c r="AN51" s="271"/>
      <c r="AO51" s="271"/>
      <c r="AP51" s="271"/>
      <c r="AQ51" s="271" t="s">
        <v>2681</v>
      </c>
      <c r="AR51" s="271">
        <v>1</v>
      </c>
      <c r="AS51" s="271" t="s">
        <v>2682</v>
      </c>
      <c r="AT51" s="271" t="s">
        <v>2566</v>
      </c>
      <c r="AU51" s="271" t="s">
        <v>2683</v>
      </c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0"/>
      <c r="BH51" s="270"/>
      <c r="BI51" s="270"/>
      <c r="BJ51" s="270"/>
      <c r="BK51" s="281" t="s">
        <v>2684</v>
      </c>
    </row>
    <row r="52" spans="1:64" ht="25.5" hidden="1" customHeight="1">
      <c r="A52" s="117"/>
      <c r="B52" s="315"/>
      <c r="C52" s="271" t="s">
        <v>2674</v>
      </c>
      <c r="D52" s="271"/>
      <c r="E52" s="271" t="s">
        <v>2685</v>
      </c>
      <c r="F52" s="271" t="s">
        <v>2674</v>
      </c>
      <c r="G52" s="271"/>
      <c r="H52" s="295"/>
      <c r="I52" s="271" t="s">
        <v>2674</v>
      </c>
      <c r="J52" s="271"/>
      <c r="K52" s="271"/>
      <c r="L52" s="289">
        <v>11581</v>
      </c>
      <c r="M52" s="289" t="s">
        <v>2627</v>
      </c>
      <c r="N52" s="289" t="s">
        <v>2627</v>
      </c>
      <c r="O52" s="270" t="s">
        <v>2566</v>
      </c>
      <c r="P52" s="270">
        <v>400</v>
      </c>
      <c r="Q52" s="273"/>
      <c r="R52" s="270">
        <v>4</v>
      </c>
      <c r="S52" s="271"/>
      <c r="T52" s="270" t="s">
        <v>1942</v>
      </c>
      <c r="U52" s="289">
        <v>60</v>
      </c>
      <c r="V52" s="289">
        <v>100</v>
      </c>
      <c r="W52" s="222" t="s">
        <v>2627</v>
      </c>
      <c r="X52" s="222" t="s">
        <v>2627</v>
      </c>
      <c r="Y52" s="271"/>
      <c r="Z52" s="271"/>
      <c r="AA52" s="270">
        <v>2004</v>
      </c>
      <c r="AB52" s="271"/>
      <c r="AC52" s="271"/>
      <c r="AD52" s="271"/>
      <c r="AE52" s="271"/>
      <c r="AF52" s="271"/>
      <c r="AG52" s="271"/>
      <c r="AH52" s="222">
        <v>120</v>
      </c>
      <c r="AI52" s="270"/>
      <c r="AJ52" s="270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0"/>
      <c r="BH52" s="270"/>
      <c r="BI52" s="270"/>
      <c r="BJ52" s="270"/>
      <c r="BK52" s="281"/>
    </row>
    <row r="53" spans="1:64" ht="25.5" hidden="1" customHeight="1">
      <c r="A53" s="117">
        <v>12</v>
      </c>
      <c r="B53" s="315"/>
      <c r="C53" s="270" t="s">
        <v>2686</v>
      </c>
      <c r="D53" s="270"/>
      <c r="E53" s="270" t="s">
        <v>2687</v>
      </c>
      <c r="F53" s="270" t="s">
        <v>2686</v>
      </c>
      <c r="G53" s="270"/>
      <c r="H53" s="304"/>
      <c r="I53" s="270" t="s">
        <v>2688</v>
      </c>
      <c r="J53" s="270"/>
      <c r="K53" s="270"/>
      <c r="L53" s="289">
        <v>285097</v>
      </c>
      <c r="M53" s="289">
        <v>54020.59</v>
      </c>
      <c r="N53" s="289">
        <v>65076.55</v>
      </c>
      <c r="O53" s="270" t="s">
        <v>2689</v>
      </c>
      <c r="P53" s="270">
        <v>400</v>
      </c>
      <c r="Q53" s="270"/>
      <c r="R53" s="270">
        <v>8</v>
      </c>
      <c r="S53" s="270"/>
      <c r="T53" s="270" t="s">
        <v>2567</v>
      </c>
      <c r="U53" s="289">
        <v>68</v>
      </c>
      <c r="V53" s="289">
        <v>105</v>
      </c>
      <c r="W53" s="222">
        <v>35270</v>
      </c>
      <c r="X53" s="222">
        <v>35270</v>
      </c>
      <c r="Y53" s="270"/>
      <c r="Z53" s="270"/>
      <c r="AA53" s="270">
        <v>2011</v>
      </c>
      <c r="AB53" s="270"/>
      <c r="AC53" s="270"/>
      <c r="AD53" s="270"/>
      <c r="AE53" s="270"/>
      <c r="AF53" s="270"/>
      <c r="AG53" s="270"/>
      <c r="AH53" s="222">
        <v>169359</v>
      </c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9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 t="s">
        <v>2690</v>
      </c>
      <c r="BL53" s="3"/>
    </row>
    <row r="54" spans="1:64" ht="25.5" hidden="1" customHeight="1">
      <c r="A54" s="117">
        <v>13</v>
      </c>
      <c r="B54" s="311"/>
      <c r="C54" s="270" t="s">
        <v>2686</v>
      </c>
      <c r="D54" s="270"/>
      <c r="E54" s="270" t="s">
        <v>2691</v>
      </c>
      <c r="F54" s="270" t="s">
        <v>2692</v>
      </c>
      <c r="G54" s="270"/>
      <c r="H54" s="304"/>
      <c r="I54" s="270" t="s">
        <v>2688</v>
      </c>
      <c r="J54" s="270"/>
      <c r="K54" s="270"/>
      <c r="L54" s="289"/>
      <c r="M54" s="289">
        <v>1499.92</v>
      </c>
      <c r="N54" s="289">
        <v>1712.57</v>
      </c>
      <c r="O54" s="270" t="s">
        <v>2689</v>
      </c>
      <c r="P54" s="270">
        <v>400</v>
      </c>
      <c r="Q54" s="270"/>
      <c r="R54" s="270">
        <v>8</v>
      </c>
      <c r="S54" s="270"/>
      <c r="T54" s="270" t="s">
        <v>2567</v>
      </c>
      <c r="U54" s="289">
        <v>68</v>
      </c>
      <c r="V54" s="289">
        <v>105</v>
      </c>
      <c r="W54" s="222">
        <v>2002</v>
      </c>
      <c r="X54" s="222">
        <v>2002</v>
      </c>
      <c r="Y54" s="270"/>
      <c r="Z54" s="270"/>
      <c r="AA54" s="270">
        <v>2011</v>
      </c>
      <c r="AB54" s="270"/>
      <c r="AC54" s="270"/>
      <c r="AD54" s="270"/>
      <c r="AE54" s="270"/>
      <c r="AF54" s="270"/>
      <c r="AG54" s="270"/>
      <c r="AH54" s="222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9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 t="s">
        <v>2693</v>
      </c>
    </row>
    <row r="55" spans="1:64" ht="25.5" hidden="1" customHeight="1">
      <c r="A55" s="117">
        <v>14</v>
      </c>
      <c r="B55" s="311"/>
      <c r="C55" s="270" t="s">
        <v>2694</v>
      </c>
      <c r="D55" s="270" t="s">
        <v>2695</v>
      </c>
      <c r="E55" s="270" t="s">
        <v>2696</v>
      </c>
      <c r="F55" s="270" t="s">
        <v>2694</v>
      </c>
      <c r="G55" s="270"/>
      <c r="H55" s="304"/>
      <c r="I55" s="270" t="s">
        <v>2697</v>
      </c>
      <c r="J55" s="270"/>
      <c r="K55" s="270"/>
      <c r="L55" s="289">
        <v>34010</v>
      </c>
      <c r="M55" s="289"/>
      <c r="N55" s="289"/>
      <c r="O55" s="270" t="s">
        <v>2603</v>
      </c>
      <c r="P55" s="270">
        <v>400</v>
      </c>
      <c r="Q55" s="270"/>
      <c r="R55" s="270">
        <v>8</v>
      </c>
      <c r="S55" s="270"/>
      <c r="T55" s="270" t="s">
        <v>1942</v>
      </c>
      <c r="U55" s="289">
        <v>68</v>
      </c>
      <c r="V55" s="289">
        <v>105</v>
      </c>
      <c r="W55" s="222">
        <v>1000</v>
      </c>
      <c r="X55" s="222">
        <v>1000</v>
      </c>
      <c r="Y55" s="270"/>
      <c r="Z55" s="270"/>
      <c r="AA55" s="270">
        <v>2010</v>
      </c>
      <c r="AB55" s="270"/>
      <c r="AC55" s="270"/>
      <c r="AD55" s="270"/>
      <c r="AE55" s="270"/>
      <c r="AF55" s="270"/>
      <c r="AG55" s="270"/>
      <c r="AH55" s="222">
        <v>5815</v>
      </c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1:64" ht="25.5" hidden="1" customHeight="1">
      <c r="A56" s="117">
        <v>15</v>
      </c>
      <c r="B56" s="311"/>
      <c r="C56" s="270" t="s">
        <v>2698</v>
      </c>
      <c r="D56" s="270" t="s">
        <v>2699</v>
      </c>
      <c r="E56" s="270" t="s">
        <v>2700</v>
      </c>
      <c r="F56" s="270" t="s">
        <v>2698</v>
      </c>
      <c r="G56" s="310"/>
      <c r="H56" s="304"/>
      <c r="I56" s="270" t="s">
        <v>2698</v>
      </c>
      <c r="J56" s="270"/>
      <c r="K56" s="270"/>
      <c r="L56" s="289">
        <v>158210</v>
      </c>
      <c r="M56" s="289">
        <v>16701</v>
      </c>
      <c r="N56" s="289">
        <v>23423</v>
      </c>
      <c r="O56" s="270" t="s">
        <v>2603</v>
      </c>
      <c r="P56" s="270">
        <v>400</v>
      </c>
      <c r="Q56" s="270"/>
      <c r="R56" s="270">
        <v>8</v>
      </c>
      <c r="S56" s="270"/>
      <c r="T56" s="270" t="s">
        <v>2567</v>
      </c>
      <c r="U56" s="289">
        <v>68</v>
      </c>
      <c r="V56" s="289">
        <v>105</v>
      </c>
      <c r="W56" s="222">
        <v>23000</v>
      </c>
      <c r="X56" s="222">
        <v>25000</v>
      </c>
      <c r="Y56" s="270"/>
      <c r="Z56" s="270"/>
      <c r="AA56" s="270">
        <v>2004</v>
      </c>
      <c r="AB56" s="270"/>
      <c r="AC56" s="270"/>
      <c r="AD56" s="270"/>
      <c r="AE56" s="270"/>
      <c r="AF56" s="270"/>
      <c r="AG56" s="270"/>
      <c r="AH56" s="222">
        <v>74658</v>
      </c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31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 t="s">
        <v>2701</v>
      </c>
    </row>
    <row r="57" spans="1:64" ht="25.5" hidden="1" customHeight="1">
      <c r="A57" s="117">
        <v>16</v>
      </c>
      <c r="B57" s="311"/>
      <c r="C57" s="270" t="s">
        <v>2702</v>
      </c>
      <c r="D57" s="271" t="s">
        <v>2675</v>
      </c>
      <c r="E57" s="271" t="s">
        <v>2703</v>
      </c>
      <c r="F57" s="271" t="s">
        <v>2702</v>
      </c>
      <c r="G57" s="271" t="s">
        <v>2677</v>
      </c>
      <c r="H57" s="295" t="s">
        <v>2678</v>
      </c>
      <c r="I57" s="270" t="s">
        <v>2580</v>
      </c>
      <c r="J57" s="271">
        <v>4</v>
      </c>
      <c r="K57" s="271" t="s">
        <v>2679</v>
      </c>
      <c r="L57" s="289">
        <v>12190</v>
      </c>
      <c r="M57" s="289"/>
      <c r="N57" s="289"/>
      <c r="O57" s="270" t="s">
        <v>2566</v>
      </c>
      <c r="P57" s="270">
        <v>400</v>
      </c>
      <c r="Q57" s="273">
        <v>1.2</v>
      </c>
      <c r="R57" s="270">
        <v>8</v>
      </c>
      <c r="S57" s="271" t="s">
        <v>2680</v>
      </c>
      <c r="T57" s="270" t="s">
        <v>1942</v>
      </c>
      <c r="U57" s="289">
        <v>70</v>
      </c>
      <c r="V57" s="289">
        <v>105</v>
      </c>
      <c r="W57" s="222">
        <v>1248</v>
      </c>
      <c r="X57" s="222">
        <v>1300</v>
      </c>
      <c r="Y57" s="271" t="s">
        <v>2568</v>
      </c>
      <c r="Z57" s="271" t="s">
        <v>2569</v>
      </c>
      <c r="AA57" s="270">
        <v>2003</v>
      </c>
      <c r="AB57" s="271">
        <v>907800000</v>
      </c>
      <c r="AC57" s="271">
        <v>106800000</v>
      </c>
      <c r="AD57" s="271">
        <v>320400000</v>
      </c>
      <c r="AE57" s="271"/>
      <c r="AF57" s="271"/>
      <c r="AG57" s="271"/>
      <c r="AH57" s="222">
        <v>2084</v>
      </c>
      <c r="AI57" s="270"/>
      <c r="AJ57" s="270"/>
      <c r="AK57" s="271"/>
      <c r="AL57" s="271"/>
      <c r="AM57" s="271"/>
      <c r="AN57" s="271"/>
      <c r="AO57" s="271"/>
      <c r="AP57" s="271"/>
      <c r="AQ57" s="271" t="s">
        <v>2681</v>
      </c>
      <c r="AR57" s="271">
        <v>1</v>
      </c>
      <c r="AS57" s="271" t="s">
        <v>2682</v>
      </c>
      <c r="AT57" s="271" t="s">
        <v>2566</v>
      </c>
      <c r="AU57" s="271" t="s">
        <v>2683</v>
      </c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0"/>
      <c r="BH57" s="270"/>
      <c r="BI57" s="270"/>
      <c r="BJ57" s="270"/>
      <c r="BK57" s="270"/>
    </row>
    <row r="58" spans="1:64" ht="25.5" hidden="1" customHeight="1">
      <c r="A58" s="117"/>
      <c r="B58" s="311"/>
      <c r="C58" s="270" t="s">
        <v>2704</v>
      </c>
      <c r="D58" s="270" t="s">
        <v>2705</v>
      </c>
      <c r="E58" s="270" t="s">
        <v>2706</v>
      </c>
      <c r="F58" s="270" t="s">
        <v>2704</v>
      </c>
      <c r="G58" s="270" t="s">
        <v>2704</v>
      </c>
      <c r="H58" s="304"/>
      <c r="I58" s="270" t="s">
        <v>2704</v>
      </c>
      <c r="J58" s="270">
        <v>2</v>
      </c>
      <c r="K58" s="270" t="s">
        <v>2707</v>
      </c>
      <c r="L58" s="289">
        <v>31667</v>
      </c>
      <c r="M58" s="289"/>
      <c r="N58" s="289"/>
      <c r="O58" s="270" t="s">
        <v>2603</v>
      </c>
      <c r="P58" s="270">
        <v>400</v>
      </c>
      <c r="Q58" s="270">
        <v>1.2</v>
      </c>
      <c r="R58" s="270">
        <v>5</v>
      </c>
      <c r="S58" s="270"/>
      <c r="T58" s="270" t="s">
        <v>1942</v>
      </c>
      <c r="U58" s="289">
        <v>64</v>
      </c>
      <c r="V58" s="289">
        <v>104</v>
      </c>
      <c r="W58" s="222">
        <v>10000</v>
      </c>
      <c r="X58" s="222">
        <v>10000</v>
      </c>
      <c r="Y58" s="270" t="s">
        <v>2615</v>
      </c>
      <c r="Z58" s="270" t="s">
        <v>2569</v>
      </c>
      <c r="AA58" s="270">
        <v>2006</v>
      </c>
      <c r="AB58" s="270">
        <v>108903</v>
      </c>
      <c r="AC58" s="270">
        <v>4500</v>
      </c>
      <c r="AD58" s="270">
        <v>994</v>
      </c>
      <c r="AE58" s="270"/>
      <c r="AF58" s="270"/>
      <c r="AG58" s="270"/>
      <c r="AH58" s="222">
        <v>1600</v>
      </c>
      <c r="AI58" s="270"/>
      <c r="AJ58" s="270"/>
      <c r="AK58" s="270"/>
      <c r="AL58" s="270"/>
      <c r="AM58" s="270"/>
      <c r="AN58" s="270"/>
      <c r="AO58" s="270"/>
      <c r="AP58" s="270"/>
      <c r="AQ58" s="270" t="s">
        <v>2708</v>
      </c>
      <c r="AR58" s="270">
        <v>4</v>
      </c>
      <c r="AS58" s="270">
        <v>396</v>
      </c>
      <c r="AT58" s="270" t="s">
        <v>2571</v>
      </c>
      <c r="AU58" s="270" t="s">
        <v>2709</v>
      </c>
      <c r="AV58" s="270" t="s">
        <v>1947</v>
      </c>
      <c r="AW58" s="270">
        <v>3</v>
      </c>
      <c r="AX58" s="270">
        <v>160</v>
      </c>
      <c r="AY58" s="270" t="s">
        <v>2710</v>
      </c>
      <c r="AZ58" s="270" t="s">
        <v>2711</v>
      </c>
      <c r="BA58" s="270" t="s">
        <v>2712</v>
      </c>
      <c r="BB58" s="270">
        <v>1</v>
      </c>
      <c r="BC58" s="270">
        <v>300</v>
      </c>
      <c r="BD58" s="270" t="s">
        <v>2713</v>
      </c>
      <c r="BE58" s="270" t="s">
        <v>2714</v>
      </c>
      <c r="BF58" s="270"/>
      <c r="BG58" s="270"/>
      <c r="BH58" s="270"/>
      <c r="BI58" s="270"/>
      <c r="BJ58" s="270"/>
      <c r="BK58" s="270" t="s">
        <v>2715</v>
      </c>
    </row>
    <row r="59" spans="1:64" ht="25.5" hidden="1" customHeight="1">
      <c r="A59" s="117">
        <v>17</v>
      </c>
      <c r="B59" s="311"/>
      <c r="C59" s="270" t="s">
        <v>2716</v>
      </c>
      <c r="D59" s="270" t="s">
        <v>2717</v>
      </c>
      <c r="E59" s="270" t="s">
        <v>2718</v>
      </c>
      <c r="F59" s="270" t="s">
        <v>2716</v>
      </c>
      <c r="G59" s="270" t="s">
        <v>2719</v>
      </c>
      <c r="H59" s="304" t="s">
        <v>291</v>
      </c>
      <c r="I59" s="270" t="s">
        <v>2720</v>
      </c>
      <c r="J59" s="270">
        <v>3</v>
      </c>
      <c r="K59" s="270"/>
      <c r="L59" s="289">
        <v>32573</v>
      </c>
      <c r="M59" s="289">
        <v>3502</v>
      </c>
      <c r="N59" s="289">
        <v>3818</v>
      </c>
      <c r="O59" s="270" t="s">
        <v>2721</v>
      </c>
      <c r="P59" s="270">
        <v>400</v>
      </c>
      <c r="Q59" s="270">
        <v>1.2</v>
      </c>
      <c r="R59" s="270">
        <v>8</v>
      </c>
      <c r="S59" s="270"/>
      <c r="T59" s="270" t="s">
        <v>1942</v>
      </c>
      <c r="U59" s="289">
        <v>68</v>
      </c>
      <c r="V59" s="289">
        <v>105</v>
      </c>
      <c r="W59" s="222">
        <v>5068</v>
      </c>
      <c r="X59" s="222">
        <v>10000</v>
      </c>
      <c r="Y59" s="270" t="s">
        <v>2615</v>
      </c>
      <c r="Z59" s="270" t="s">
        <v>2569</v>
      </c>
      <c r="AA59" s="270">
        <v>1993</v>
      </c>
      <c r="AB59" s="270">
        <v>108903</v>
      </c>
      <c r="AC59" s="270">
        <v>4500</v>
      </c>
      <c r="AD59" s="270">
        <v>994</v>
      </c>
      <c r="AE59" s="270"/>
      <c r="AF59" s="270"/>
      <c r="AG59" s="270"/>
      <c r="AH59" s="222">
        <v>4595</v>
      </c>
      <c r="AI59" s="270">
        <v>1990</v>
      </c>
      <c r="AJ59" s="270">
        <v>1993</v>
      </c>
      <c r="AK59" s="270"/>
      <c r="AL59" s="270"/>
      <c r="AM59" s="270"/>
      <c r="AN59" s="270"/>
      <c r="AO59" s="270"/>
      <c r="AP59" s="270"/>
      <c r="AQ59" s="270" t="s">
        <v>2571</v>
      </c>
      <c r="AR59" s="270">
        <v>2</v>
      </c>
      <c r="AS59" s="270">
        <v>1845</v>
      </c>
      <c r="AT59" s="290" t="s">
        <v>2722</v>
      </c>
      <c r="AU59" s="270" t="s">
        <v>2723</v>
      </c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 t="s">
        <v>2724</v>
      </c>
    </row>
    <row r="60" spans="1:64" ht="25.5" hidden="1" customHeight="1">
      <c r="A60" s="140">
        <v>18</v>
      </c>
      <c r="B60" s="311"/>
      <c r="C60" s="270" t="s">
        <v>2725</v>
      </c>
      <c r="D60" s="270" t="s">
        <v>2726</v>
      </c>
      <c r="E60" s="270" t="s">
        <v>2727</v>
      </c>
      <c r="F60" s="270" t="s">
        <v>2725</v>
      </c>
      <c r="G60" s="270" t="s">
        <v>2728</v>
      </c>
      <c r="H60" s="304" t="s">
        <v>292</v>
      </c>
      <c r="I60" s="270" t="s">
        <v>2729</v>
      </c>
      <c r="J60" s="281" t="s">
        <v>2730</v>
      </c>
      <c r="K60" s="270" t="s">
        <v>2731</v>
      </c>
      <c r="L60" s="326">
        <v>90989</v>
      </c>
      <c r="M60" s="289">
        <v>8844</v>
      </c>
      <c r="N60" s="289">
        <v>10772.98</v>
      </c>
      <c r="O60" s="270" t="s">
        <v>2566</v>
      </c>
      <c r="P60" s="270">
        <v>400</v>
      </c>
      <c r="Q60" s="270">
        <v>1.2</v>
      </c>
      <c r="R60" s="270">
        <v>8</v>
      </c>
      <c r="S60" s="270">
        <v>3840</v>
      </c>
      <c r="T60" s="270" t="s">
        <v>2567</v>
      </c>
      <c r="U60" s="289">
        <v>70</v>
      </c>
      <c r="V60" s="289">
        <v>105</v>
      </c>
      <c r="W60" s="222">
        <v>20305</v>
      </c>
      <c r="X60" s="222">
        <v>30000</v>
      </c>
      <c r="Y60" s="270" t="s">
        <v>2568</v>
      </c>
      <c r="Z60" s="270" t="s">
        <v>2569</v>
      </c>
      <c r="AA60" s="270">
        <v>2001</v>
      </c>
      <c r="AB60" s="270">
        <v>18568</v>
      </c>
      <c r="AC60" s="270">
        <v>6004</v>
      </c>
      <c r="AD60" s="270">
        <v>864</v>
      </c>
      <c r="AE60" s="270"/>
      <c r="AF60" s="270"/>
      <c r="AG60" s="270"/>
      <c r="AH60" s="222">
        <v>25436</v>
      </c>
      <c r="AI60" s="270"/>
      <c r="AJ60" s="270"/>
      <c r="AK60" s="270" t="s">
        <v>2732</v>
      </c>
      <c r="AL60" s="270">
        <v>624</v>
      </c>
      <c r="AM60" s="270"/>
      <c r="AN60" s="270"/>
      <c r="AO60" s="270"/>
      <c r="AP60" s="270"/>
      <c r="AQ60" s="270" t="s">
        <v>2571</v>
      </c>
      <c r="AR60" s="270">
        <v>3</v>
      </c>
      <c r="AS60" s="270">
        <v>1600</v>
      </c>
      <c r="AT60" s="281" t="s">
        <v>2733</v>
      </c>
      <c r="AU60" s="270" t="s">
        <v>2734</v>
      </c>
      <c r="AV60" s="270" t="s">
        <v>2735</v>
      </c>
      <c r="AW60" s="270">
        <v>2</v>
      </c>
      <c r="AX60" s="270">
        <v>875</v>
      </c>
      <c r="AY60" s="270" t="s">
        <v>2736</v>
      </c>
      <c r="AZ60" s="270" t="s">
        <v>2734</v>
      </c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 t="s">
        <v>3421</v>
      </c>
    </row>
    <row r="61" spans="1:64" ht="25.5" hidden="1" customHeight="1">
      <c r="A61" s="117">
        <v>19</v>
      </c>
      <c r="B61" s="311"/>
      <c r="C61" s="270" t="s">
        <v>2737</v>
      </c>
      <c r="D61" s="270" t="s">
        <v>2738</v>
      </c>
      <c r="E61" s="270" t="s">
        <v>2739</v>
      </c>
      <c r="F61" s="270" t="s">
        <v>2737</v>
      </c>
      <c r="G61" s="270" t="s">
        <v>2740</v>
      </c>
      <c r="H61" s="304" t="s">
        <v>2741</v>
      </c>
      <c r="I61" s="270" t="s">
        <v>2580</v>
      </c>
      <c r="J61" s="270">
        <v>5</v>
      </c>
      <c r="K61" s="270" t="s">
        <v>2742</v>
      </c>
      <c r="L61" s="289">
        <v>115066</v>
      </c>
      <c r="M61" s="289">
        <v>6066</v>
      </c>
      <c r="N61" s="289">
        <v>1710</v>
      </c>
      <c r="O61" s="270" t="s">
        <v>2566</v>
      </c>
      <c r="P61" s="270">
        <v>400</v>
      </c>
      <c r="Q61" s="270">
        <v>1.2</v>
      </c>
      <c r="R61" s="270">
        <v>8</v>
      </c>
      <c r="S61" s="270">
        <v>3840</v>
      </c>
      <c r="T61" s="270" t="s">
        <v>2567</v>
      </c>
      <c r="U61" s="289">
        <v>105</v>
      </c>
      <c r="V61" s="289">
        <v>70</v>
      </c>
      <c r="W61" s="222">
        <v>7200</v>
      </c>
      <c r="X61" s="222">
        <v>10000</v>
      </c>
      <c r="Y61" s="270" t="s">
        <v>2568</v>
      </c>
      <c r="Z61" s="270" t="s">
        <v>2569</v>
      </c>
      <c r="AA61" s="270">
        <v>1997</v>
      </c>
      <c r="AB61" s="270">
        <v>6108</v>
      </c>
      <c r="AC61" s="270">
        <v>4654</v>
      </c>
      <c r="AD61" s="270">
        <v>538</v>
      </c>
      <c r="AE61" s="270">
        <v>0</v>
      </c>
      <c r="AF61" s="270">
        <v>0</v>
      </c>
      <c r="AG61" s="270">
        <v>0</v>
      </c>
      <c r="AH61" s="222">
        <v>11300</v>
      </c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9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1:64" ht="25.5" hidden="1" customHeight="1">
      <c r="A62" s="117">
        <v>20</v>
      </c>
      <c r="B62" s="311"/>
      <c r="C62" s="270" t="s">
        <v>2743</v>
      </c>
      <c r="D62" s="270"/>
      <c r="E62" s="270" t="s">
        <v>2744</v>
      </c>
      <c r="F62" s="270" t="s">
        <v>2743</v>
      </c>
      <c r="G62" s="270"/>
      <c r="H62" s="304"/>
      <c r="I62" s="270" t="s">
        <v>2580</v>
      </c>
      <c r="J62" s="270"/>
      <c r="K62" s="270"/>
      <c r="L62" s="289">
        <v>29979</v>
      </c>
      <c r="M62" s="289">
        <v>166</v>
      </c>
      <c r="N62" s="289">
        <v>166</v>
      </c>
      <c r="O62" s="270" t="s">
        <v>2566</v>
      </c>
      <c r="P62" s="270">
        <v>400</v>
      </c>
      <c r="Q62" s="270"/>
      <c r="R62" s="270">
        <v>4</v>
      </c>
      <c r="S62" s="270"/>
      <c r="T62" s="270" t="s">
        <v>1942</v>
      </c>
      <c r="U62" s="289">
        <v>66</v>
      </c>
      <c r="V62" s="289">
        <v>102</v>
      </c>
      <c r="W62" s="222">
        <v>500</v>
      </c>
      <c r="X62" s="222">
        <v>500</v>
      </c>
      <c r="Y62" s="270"/>
      <c r="Z62" s="270"/>
      <c r="AA62" s="270">
        <v>2004</v>
      </c>
      <c r="AB62" s="270"/>
      <c r="AC62" s="270"/>
      <c r="AD62" s="270"/>
      <c r="AE62" s="270"/>
      <c r="AF62" s="270"/>
      <c r="AG62" s="270"/>
      <c r="AH62" s="222">
        <v>5500</v>
      </c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9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 t="s">
        <v>2745</v>
      </c>
    </row>
    <row r="63" spans="1:64" ht="25.5" hidden="1" customHeight="1">
      <c r="A63" s="117"/>
      <c r="B63" s="315"/>
      <c r="C63" s="270" t="s">
        <v>2746</v>
      </c>
      <c r="D63" s="270" t="s">
        <v>2747</v>
      </c>
      <c r="E63" s="270" t="s">
        <v>2748</v>
      </c>
      <c r="F63" s="270" t="s">
        <v>2746</v>
      </c>
      <c r="G63" s="270" t="s">
        <v>2749</v>
      </c>
      <c r="H63" s="304"/>
      <c r="I63" s="327" t="s">
        <v>2580</v>
      </c>
      <c r="J63" s="270" t="s">
        <v>2750</v>
      </c>
      <c r="K63" s="270" t="s">
        <v>2751</v>
      </c>
      <c r="L63" s="289">
        <v>53401</v>
      </c>
      <c r="M63" s="289">
        <v>2547</v>
      </c>
      <c r="N63" s="289">
        <v>4156.1000000000004</v>
      </c>
      <c r="O63" s="270" t="s">
        <v>2566</v>
      </c>
      <c r="P63" s="270">
        <v>400</v>
      </c>
      <c r="Q63" s="270">
        <v>1.2</v>
      </c>
      <c r="R63" s="270">
        <v>8</v>
      </c>
      <c r="S63" s="270">
        <v>3840</v>
      </c>
      <c r="T63" s="270" t="s">
        <v>1942</v>
      </c>
      <c r="U63" s="289">
        <v>68</v>
      </c>
      <c r="V63" s="289">
        <v>105</v>
      </c>
      <c r="W63" s="222">
        <v>5964</v>
      </c>
      <c r="X63" s="222">
        <v>7000</v>
      </c>
      <c r="Y63" s="270" t="s">
        <v>2568</v>
      </c>
      <c r="Z63" s="270" t="s">
        <v>2569</v>
      </c>
      <c r="AA63" s="270">
        <v>1990</v>
      </c>
      <c r="AB63" s="270">
        <v>3081</v>
      </c>
      <c r="AC63" s="270" t="s">
        <v>2692</v>
      </c>
      <c r="AD63" s="270">
        <v>400</v>
      </c>
      <c r="AE63" s="270" t="s">
        <v>2692</v>
      </c>
      <c r="AF63" s="270" t="s">
        <v>2692</v>
      </c>
      <c r="AG63" s="270" t="s">
        <v>2692</v>
      </c>
      <c r="AH63" s="222">
        <v>3481</v>
      </c>
      <c r="AI63" s="270">
        <v>1998</v>
      </c>
      <c r="AJ63" s="270"/>
      <c r="AK63" s="270" t="s">
        <v>2692</v>
      </c>
      <c r="AL63" s="270"/>
      <c r="AM63" s="270" t="s">
        <v>2692</v>
      </c>
      <c r="AN63" s="270"/>
      <c r="AO63" s="270"/>
      <c r="AP63" s="270"/>
      <c r="AQ63" s="270" t="s">
        <v>2571</v>
      </c>
      <c r="AR63" s="270">
        <v>4</v>
      </c>
      <c r="AS63" s="270">
        <v>2646</v>
      </c>
      <c r="AT63" s="290" t="s">
        <v>2752</v>
      </c>
      <c r="AU63" s="270" t="s">
        <v>2753</v>
      </c>
      <c r="AV63" s="270" t="s">
        <v>2754</v>
      </c>
      <c r="AW63" s="270">
        <v>1</v>
      </c>
      <c r="AX63" s="270">
        <v>268</v>
      </c>
      <c r="AY63" s="270" t="s">
        <v>2755</v>
      </c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 t="s">
        <v>2756</v>
      </c>
    </row>
    <row r="64" spans="1:64" ht="25.5" hidden="1" customHeight="1">
      <c r="A64" s="117">
        <v>21</v>
      </c>
      <c r="B64" s="311"/>
      <c r="C64" s="270" t="s">
        <v>2757</v>
      </c>
      <c r="D64" s="270" t="s">
        <v>2758</v>
      </c>
      <c r="E64" s="270" t="s">
        <v>2759</v>
      </c>
      <c r="F64" s="270" t="s">
        <v>2757</v>
      </c>
      <c r="G64" s="270" t="s">
        <v>2580</v>
      </c>
      <c r="H64" s="304" t="s">
        <v>2760</v>
      </c>
      <c r="I64" s="270" t="s">
        <v>2580</v>
      </c>
      <c r="J64" s="270">
        <v>4</v>
      </c>
      <c r="K64" s="270"/>
      <c r="L64" s="289">
        <v>37900</v>
      </c>
      <c r="M64" s="289">
        <v>5249</v>
      </c>
      <c r="N64" s="289">
        <v>5328</v>
      </c>
      <c r="O64" s="270" t="s">
        <v>2566</v>
      </c>
      <c r="P64" s="270">
        <v>400</v>
      </c>
      <c r="Q64" s="270"/>
      <c r="R64" s="270">
        <v>8</v>
      </c>
      <c r="S64" s="270"/>
      <c r="T64" s="270" t="s">
        <v>1942</v>
      </c>
      <c r="U64" s="289">
        <v>68</v>
      </c>
      <c r="V64" s="289">
        <v>105</v>
      </c>
      <c r="W64" s="222">
        <v>7914</v>
      </c>
      <c r="X64" s="222">
        <v>12000</v>
      </c>
      <c r="Y64" s="270"/>
      <c r="Z64" s="270"/>
      <c r="AA64" s="270">
        <v>1986</v>
      </c>
      <c r="AB64" s="270"/>
      <c r="AC64" s="270"/>
      <c r="AD64" s="270"/>
      <c r="AE64" s="270"/>
      <c r="AF64" s="270"/>
      <c r="AG64" s="270"/>
      <c r="AH64" s="222">
        <v>1420</v>
      </c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9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 t="s">
        <v>2761</v>
      </c>
    </row>
    <row r="65" spans="1:63" ht="25.5" hidden="1" customHeight="1">
      <c r="A65" s="117">
        <v>24</v>
      </c>
      <c r="B65" s="311"/>
      <c r="C65" s="270" t="s">
        <v>2762</v>
      </c>
      <c r="D65" s="270" t="s">
        <v>2758</v>
      </c>
      <c r="E65" s="270" t="s">
        <v>2763</v>
      </c>
      <c r="F65" s="270" t="s">
        <v>2762</v>
      </c>
      <c r="G65" s="270" t="s">
        <v>2580</v>
      </c>
      <c r="H65" s="304" t="s">
        <v>2760</v>
      </c>
      <c r="I65" s="270" t="s">
        <v>2764</v>
      </c>
      <c r="J65" s="270">
        <v>4</v>
      </c>
      <c r="K65" s="270"/>
      <c r="L65" s="289">
        <v>28742</v>
      </c>
      <c r="M65" s="289">
        <v>2219</v>
      </c>
      <c r="N65" s="289">
        <v>4303</v>
      </c>
      <c r="O65" s="270" t="s">
        <v>2593</v>
      </c>
      <c r="P65" s="270">
        <v>400</v>
      </c>
      <c r="Q65" s="270"/>
      <c r="R65" s="270">
        <v>8</v>
      </c>
      <c r="S65" s="270"/>
      <c r="T65" s="270" t="s">
        <v>1942</v>
      </c>
      <c r="U65" s="289">
        <v>68</v>
      </c>
      <c r="V65" s="289">
        <v>105</v>
      </c>
      <c r="W65" s="222">
        <v>10709</v>
      </c>
      <c r="X65" s="222">
        <v>10709</v>
      </c>
      <c r="Y65" s="270"/>
      <c r="Z65" s="270"/>
      <c r="AA65" s="270">
        <v>2007</v>
      </c>
      <c r="AB65" s="270"/>
      <c r="AC65" s="270"/>
      <c r="AD65" s="270"/>
      <c r="AE65" s="270"/>
      <c r="AF65" s="270"/>
      <c r="AG65" s="270"/>
      <c r="AH65" s="222">
        <v>57181</v>
      </c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9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</row>
    <row r="66" spans="1:63" ht="25.5" hidden="1" customHeight="1">
      <c r="A66" s="117"/>
      <c r="B66" s="311"/>
      <c r="C66" s="270" t="s">
        <v>2765</v>
      </c>
      <c r="D66" s="270" t="s">
        <v>2766</v>
      </c>
      <c r="E66" s="270" t="s">
        <v>2767</v>
      </c>
      <c r="F66" s="270" t="s">
        <v>2765</v>
      </c>
      <c r="G66" s="270" t="s">
        <v>2768</v>
      </c>
      <c r="H66" s="304" t="s">
        <v>2627</v>
      </c>
      <c r="I66" s="270" t="s">
        <v>2580</v>
      </c>
      <c r="J66" s="270">
        <v>1</v>
      </c>
      <c r="K66" s="270" t="s">
        <v>2769</v>
      </c>
      <c r="L66" s="289">
        <v>84397</v>
      </c>
      <c r="M66" s="289">
        <v>2325</v>
      </c>
      <c r="N66" s="289">
        <v>2325</v>
      </c>
      <c r="O66" s="270" t="s">
        <v>2566</v>
      </c>
      <c r="P66" s="270">
        <v>400</v>
      </c>
      <c r="Q66" s="270">
        <v>1.25</v>
      </c>
      <c r="R66" s="270">
        <v>8</v>
      </c>
      <c r="S66" s="270"/>
      <c r="T66" s="270" t="s">
        <v>1942</v>
      </c>
      <c r="U66" s="289">
        <v>68</v>
      </c>
      <c r="V66" s="289">
        <v>105</v>
      </c>
      <c r="W66" s="222">
        <v>10180</v>
      </c>
      <c r="X66" s="222">
        <v>21600</v>
      </c>
      <c r="Y66" s="270" t="s">
        <v>2615</v>
      </c>
      <c r="Z66" s="270" t="s">
        <v>2569</v>
      </c>
      <c r="AA66" s="270">
        <v>1990</v>
      </c>
      <c r="AB66" s="270">
        <v>1602</v>
      </c>
      <c r="AC66" s="270"/>
      <c r="AD66" s="270">
        <v>400</v>
      </c>
      <c r="AE66" s="270"/>
      <c r="AF66" s="270"/>
      <c r="AG66" s="270"/>
      <c r="AH66" s="222">
        <v>4890</v>
      </c>
      <c r="AI66" s="270"/>
      <c r="AJ66" s="270"/>
      <c r="AK66" s="270"/>
      <c r="AL66" s="270"/>
      <c r="AM66" s="270"/>
      <c r="AN66" s="270"/>
      <c r="AO66" s="270"/>
      <c r="AP66" s="270"/>
      <c r="AQ66" s="270" t="s">
        <v>2571</v>
      </c>
      <c r="AR66" s="270">
        <v>3</v>
      </c>
      <c r="AS66" s="270">
        <v>2400</v>
      </c>
      <c r="AT66" s="290" t="s">
        <v>2736</v>
      </c>
      <c r="AU66" s="270" t="s">
        <v>2770</v>
      </c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81"/>
    </row>
    <row r="67" spans="1:63" ht="25.5" hidden="1" customHeight="1">
      <c r="A67" s="117"/>
      <c r="B67" s="311"/>
      <c r="C67" s="270" t="s">
        <v>2771</v>
      </c>
      <c r="D67" s="270" t="s">
        <v>2772</v>
      </c>
      <c r="E67" s="270" t="s">
        <v>2773</v>
      </c>
      <c r="F67" s="270" t="s">
        <v>2771</v>
      </c>
      <c r="G67" s="270" t="s">
        <v>2774</v>
      </c>
      <c r="H67" s="304"/>
      <c r="I67" s="270" t="s">
        <v>2775</v>
      </c>
      <c r="J67" s="270">
        <v>5</v>
      </c>
      <c r="K67" s="270"/>
      <c r="L67" s="289">
        <v>128580</v>
      </c>
      <c r="M67" s="289">
        <v>6633</v>
      </c>
      <c r="N67" s="289">
        <v>6633</v>
      </c>
      <c r="O67" s="270" t="s">
        <v>2566</v>
      </c>
      <c r="P67" s="270">
        <v>400</v>
      </c>
      <c r="Q67" s="270">
        <v>1.2</v>
      </c>
      <c r="R67" s="270">
        <v>8</v>
      </c>
      <c r="S67" s="270"/>
      <c r="T67" s="270" t="s">
        <v>1942</v>
      </c>
      <c r="U67" s="289">
        <v>68</v>
      </c>
      <c r="V67" s="289">
        <v>105</v>
      </c>
      <c r="W67" s="222">
        <v>20000</v>
      </c>
      <c r="X67" s="222">
        <v>20000</v>
      </c>
      <c r="Y67" s="270" t="s">
        <v>2615</v>
      </c>
      <c r="Z67" s="270" t="s">
        <v>2569</v>
      </c>
      <c r="AA67" s="270">
        <v>2001</v>
      </c>
      <c r="AB67" s="270">
        <v>108903</v>
      </c>
      <c r="AC67" s="270">
        <v>4500</v>
      </c>
      <c r="AD67" s="270">
        <v>994</v>
      </c>
      <c r="AE67" s="270"/>
      <c r="AF67" s="270"/>
      <c r="AG67" s="270"/>
      <c r="AH67" s="222">
        <v>17963</v>
      </c>
      <c r="AI67" s="270"/>
      <c r="AJ67" s="270"/>
      <c r="AK67" s="270">
        <v>0</v>
      </c>
      <c r="AL67" s="270"/>
      <c r="AM67" s="270">
        <v>0</v>
      </c>
      <c r="AN67" s="270">
        <v>0</v>
      </c>
      <c r="AO67" s="270"/>
      <c r="AP67" s="270"/>
      <c r="AQ67" s="270" t="s">
        <v>2571</v>
      </c>
      <c r="AR67" s="270">
        <v>6</v>
      </c>
      <c r="AS67" s="270">
        <v>3700</v>
      </c>
      <c r="AT67" s="290" t="s">
        <v>2776</v>
      </c>
      <c r="AU67" s="270" t="s">
        <v>2777</v>
      </c>
      <c r="AV67" s="270" t="s">
        <v>2778</v>
      </c>
      <c r="AW67" s="270">
        <v>2</v>
      </c>
      <c r="AX67" s="270">
        <v>12000</v>
      </c>
      <c r="AY67" s="270" t="s">
        <v>2736</v>
      </c>
      <c r="AZ67" s="270" t="s">
        <v>2779</v>
      </c>
      <c r="BA67" s="270" t="s">
        <v>2713</v>
      </c>
      <c r="BB67" s="270">
        <v>1</v>
      </c>
      <c r="BC67" s="270">
        <v>400</v>
      </c>
      <c r="BD67" s="270"/>
      <c r="BE67" s="270"/>
      <c r="BF67" s="270"/>
      <c r="BG67" s="270"/>
      <c r="BH67" s="270"/>
      <c r="BI67" s="270"/>
      <c r="BJ67" s="270"/>
      <c r="BK67" s="270" t="s">
        <v>2780</v>
      </c>
    </row>
    <row r="68" spans="1:63" ht="25.5" hidden="1" customHeight="1">
      <c r="A68" s="117"/>
      <c r="B68" s="311"/>
      <c r="C68" s="270" t="s">
        <v>2781</v>
      </c>
      <c r="D68" s="270" t="s">
        <v>2782</v>
      </c>
      <c r="E68" s="270" t="s">
        <v>2783</v>
      </c>
      <c r="F68" s="270" t="s">
        <v>2781</v>
      </c>
      <c r="G68" s="270" t="s">
        <v>2784</v>
      </c>
      <c r="H68" s="270" t="s">
        <v>2785</v>
      </c>
      <c r="I68" s="270" t="s">
        <v>2580</v>
      </c>
      <c r="J68" s="270" t="s">
        <v>2786</v>
      </c>
      <c r="K68" s="270" t="s">
        <v>2787</v>
      </c>
      <c r="L68" s="289">
        <v>179635</v>
      </c>
      <c r="M68" s="289">
        <v>578.63</v>
      </c>
      <c r="N68" s="289">
        <v>931.3</v>
      </c>
      <c r="O68" s="270" t="s">
        <v>2566</v>
      </c>
      <c r="P68" s="270">
        <v>400</v>
      </c>
      <c r="Q68" s="270" t="s">
        <v>2788</v>
      </c>
      <c r="R68" s="270">
        <v>8</v>
      </c>
      <c r="S68" s="270"/>
      <c r="T68" s="270" t="s">
        <v>1942</v>
      </c>
      <c r="U68" s="289">
        <v>68</v>
      </c>
      <c r="V68" s="289">
        <v>105</v>
      </c>
      <c r="W68" s="222">
        <v>5000</v>
      </c>
      <c r="X68" s="222">
        <v>6100</v>
      </c>
      <c r="Y68" s="270" t="s">
        <v>2789</v>
      </c>
      <c r="Z68" s="270" t="s">
        <v>2569</v>
      </c>
      <c r="AA68" s="270">
        <v>2001</v>
      </c>
      <c r="AB68" s="270">
        <v>108903</v>
      </c>
      <c r="AC68" s="270">
        <v>4500</v>
      </c>
      <c r="AD68" s="270">
        <v>994</v>
      </c>
      <c r="AE68" s="270"/>
      <c r="AF68" s="270"/>
      <c r="AG68" s="270"/>
      <c r="AH68" s="222">
        <v>16162</v>
      </c>
      <c r="AI68" s="270"/>
      <c r="AJ68" s="270"/>
      <c r="AK68" s="270"/>
      <c r="AL68" s="270"/>
      <c r="AM68" s="270" t="s">
        <v>2790</v>
      </c>
      <c r="AN68" s="270" t="s">
        <v>2791</v>
      </c>
      <c r="AO68" s="270"/>
      <c r="AP68" s="270"/>
      <c r="AQ68" s="270" t="s">
        <v>2710</v>
      </c>
      <c r="AR68" s="270">
        <v>4</v>
      </c>
      <c r="AS68" s="270">
        <v>1110</v>
      </c>
      <c r="AT68" s="270" t="s">
        <v>2792</v>
      </c>
      <c r="AU68" s="270" t="s">
        <v>2793</v>
      </c>
      <c r="AV68" s="270" t="s">
        <v>2794</v>
      </c>
      <c r="AW68" s="270">
        <v>2</v>
      </c>
      <c r="AX68" s="270">
        <v>2100</v>
      </c>
      <c r="AY68" s="270" t="s">
        <v>2792</v>
      </c>
      <c r="AZ68" s="270" t="s">
        <v>2793</v>
      </c>
      <c r="BA68" s="270" t="s">
        <v>2795</v>
      </c>
      <c r="BB68" s="270">
        <v>2</v>
      </c>
      <c r="BC68" s="270">
        <v>1700</v>
      </c>
      <c r="BD68" s="270" t="s">
        <v>2792</v>
      </c>
      <c r="BE68" s="270" t="s">
        <v>2793</v>
      </c>
      <c r="BF68" s="270" t="s">
        <v>2796</v>
      </c>
      <c r="BG68" s="270">
        <v>8</v>
      </c>
      <c r="BH68" s="270">
        <v>6200</v>
      </c>
      <c r="BI68" s="270" t="s">
        <v>2797</v>
      </c>
      <c r="BJ68" s="270" t="s">
        <v>2793</v>
      </c>
      <c r="BK68" s="270" t="s">
        <v>3420</v>
      </c>
    </row>
    <row r="69" spans="1:63" ht="25.5" hidden="1" customHeight="1">
      <c r="A69" s="117"/>
      <c r="B69" s="315"/>
      <c r="C69" s="270" t="s">
        <v>2798</v>
      </c>
      <c r="D69" s="270" t="s">
        <v>2799</v>
      </c>
      <c r="E69" s="270" t="s">
        <v>2800</v>
      </c>
      <c r="F69" s="270" t="s">
        <v>2798</v>
      </c>
      <c r="G69" s="270" t="s">
        <v>2801</v>
      </c>
      <c r="H69" s="304" t="s">
        <v>2802</v>
      </c>
      <c r="I69" s="270" t="s">
        <v>2580</v>
      </c>
      <c r="J69" s="270"/>
      <c r="K69" s="270" t="s">
        <v>2803</v>
      </c>
      <c r="L69" s="289">
        <v>62903</v>
      </c>
      <c r="M69" s="289">
        <v>1314</v>
      </c>
      <c r="N69" s="289">
        <v>1599</v>
      </c>
      <c r="O69" s="270" t="s">
        <v>2566</v>
      </c>
      <c r="P69" s="270">
        <v>400</v>
      </c>
      <c r="Q69" s="270">
        <v>1.5</v>
      </c>
      <c r="R69" s="270">
        <v>8</v>
      </c>
      <c r="S69" s="270"/>
      <c r="T69" s="270" t="s">
        <v>1942</v>
      </c>
      <c r="U69" s="289">
        <v>68</v>
      </c>
      <c r="V69" s="289">
        <v>105</v>
      </c>
      <c r="W69" s="222">
        <v>3165</v>
      </c>
      <c r="X69" s="222">
        <v>5000</v>
      </c>
      <c r="Y69" s="270" t="s">
        <v>2804</v>
      </c>
      <c r="Z69" s="270" t="s">
        <v>2569</v>
      </c>
      <c r="AA69" s="270">
        <v>1993</v>
      </c>
      <c r="AB69" s="270">
        <v>2326</v>
      </c>
      <c r="AC69" s="270">
        <v>2000</v>
      </c>
      <c r="AD69" s="270">
        <v>400</v>
      </c>
      <c r="AE69" s="270"/>
      <c r="AF69" s="270"/>
      <c r="AG69" s="270" t="s">
        <v>2805</v>
      </c>
      <c r="AH69" s="222">
        <f>SUM(AB69:AD69)</f>
        <v>4726</v>
      </c>
      <c r="AI69" s="270"/>
      <c r="AJ69" s="270"/>
      <c r="AK69" s="270"/>
      <c r="AL69" s="270"/>
      <c r="AM69" s="270"/>
      <c r="AN69" s="270" t="s">
        <v>2570</v>
      </c>
      <c r="AO69" s="270"/>
      <c r="AP69" s="270"/>
      <c r="AQ69" s="270" t="s">
        <v>2571</v>
      </c>
      <c r="AR69" s="270">
        <v>3</v>
      </c>
      <c r="AS69" s="270">
        <v>986</v>
      </c>
      <c r="AT69" s="290" t="s">
        <v>2572</v>
      </c>
      <c r="AU69" s="270" t="s">
        <v>2573</v>
      </c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 t="s">
        <v>2806</v>
      </c>
    </row>
    <row r="70" spans="1:63" ht="25.5" hidden="1" customHeight="1">
      <c r="A70" s="117"/>
      <c r="B70" s="315"/>
      <c r="C70" s="270" t="s">
        <v>2807</v>
      </c>
      <c r="D70" s="270" t="s">
        <v>2808</v>
      </c>
      <c r="E70" s="270" t="s">
        <v>2809</v>
      </c>
      <c r="F70" s="270" t="s">
        <v>2807</v>
      </c>
      <c r="G70" s="270" t="s">
        <v>2810</v>
      </c>
      <c r="H70" s="304" t="s">
        <v>2692</v>
      </c>
      <c r="I70" s="270" t="s">
        <v>2580</v>
      </c>
      <c r="J70" s="270">
        <v>1</v>
      </c>
      <c r="K70" s="270" t="s">
        <v>2811</v>
      </c>
      <c r="L70" s="289">
        <v>108656</v>
      </c>
      <c r="M70" s="289">
        <v>6127</v>
      </c>
      <c r="N70" s="289">
        <v>3116</v>
      </c>
      <c r="O70" s="270" t="s">
        <v>2566</v>
      </c>
      <c r="P70" s="270">
        <v>400</v>
      </c>
      <c r="Q70" s="270">
        <v>1.2</v>
      </c>
      <c r="R70" s="270">
        <v>8</v>
      </c>
      <c r="S70" s="270">
        <v>3840</v>
      </c>
      <c r="T70" s="270" t="s">
        <v>2567</v>
      </c>
      <c r="U70" s="289">
        <v>67</v>
      </c>
      <c r="V70" s="289">
        <v>105</v>
      </c>
      <c r="W70" s="222">
        <v>9000</v>
      </c>
      <c r="X70" s="222">
        <v>9000</v>
      </c>
      <c r="Y70" s="270" t="s">
        <v>2568</v>
      </c>
      <c r="Z70" s="270" t="s">
        <v>2569</v>
      </c>
      <c r="AA70" s="270">
        <v>1994</v>
      </c>
      <c r="AB70" s="270">
        <v>4285</v>
      </c>
      <c r="AC70" s="270">
        <v>4130</v>
      </c>
      <c r="AD70" s="270">
        <v>466</v>
      </c>
      <c r="AE70" s="270">
        <v>0</v>
      </c>
      <c r="AF70" s="270">
        <v>0</v>
      </c>
      <c r="AG70" s="270" t="s">
        <v>2805</v>
      </c>
      <c r="AH70" s="222">
        <v>8881</v>
      </c>
      <c r="AI70" s="270">
        <v>0</v>
      </c>
      <c r="AJ70" s="270"/>
      <c r="AK70" s="270">
        <v>1</v>
      </c>
      <c r="AL70" s="270">
        <v>100</v>
      </c>
      <c r="AM70" s="270" t="s">
        <v>2692</v>
      </c>
      <c r="AN70" s="270" t="s">
        <v>2692</v>
      </c>
      <c r="AO70" s="270"/>
      <c r="AP70" s="270"/>
      <c r="AQ70" s="270" t="s">
        <v>2571</v>
      </c>
      <c r="AR70" s="270">
        <v>6</v>
      </c>
      <c r="AS70" s="270">
        <v>3626</v>
      </c>
      <c r="AT70" s="290" t="s">
        <v>2812</v>
      </c>
      <c r="AU70" s="270" t="s">
        <v>2813</v>
      </c>
      <c r="AV70" s="270" t="s">
        <v>2713</v>
      </c>
      <c r="AW70" s="270">
        <v>4</v>
      </c>
      <c r="AX70" s="270">
        <v>1500</v>
      </c>
      <c r="AY70" s="270" t="s">
        <v>2736</v>
      </c>
      <c r="AZ70" s="270" t="s">
        <v>2814</v>
      </c>
      <c r="BA70" s="270" t="s">
        <v>2735</v>
      </c>
      <c r="BB70" s="270">
        <v>2</v>
      </c>
      <c r="BC70" s="270">
        <v>500</v>
      </c>
      <c r="BD70" s="270" t="s">
        <v>2815</v>
      </c>
      <c r="BE70" s="270" t="s">
        <v>2813</v>
      </c>
      <c r="BF70" s="270"/>
      <c r="BG70" s="270"/>
      <c r="BH70" s="270"/>
      <c r="BI70" s="270"/>
      <c r="BJ70" s="270"/>
      <c r="BK70" s="270" t="s">
        <v>2816</v>
      </c>
    </row>
    <row r="71" spans="1:63" ht="25.5" hidden="1" customHeight="1">
      <c r="A71" s="117"/>
      <c r="B71" s="328"/>
      <c r="C71" s="270" t="s">
        <v>2807</v>
      </c>
      <c r="D71" s="270"/>
      <c r="E71" s="270" t="s">
        <v>2817</v>
      </c>
      <c r="F71" s="270" t="s">
        <v>2807</v>
      </c>
      <c r="G71" s="270"/>
      <c r="H71" s="270"/>
      <c r="I71" s="270" t="s">
        <v>2580</v>
      </c>
      <c r="J71" s="270"/>
      <c r="K71" s="270"/>
      <c r="L71" s="289"/>
      <c r="M71" s="289"/>
      <c r="N71" s="289">
        <v>2498</v>
      </c>
      <c r="O71" s="270" t="s">
        <v>2566</v>
      </c>
      <c r="P71" s="270">
        <v>130</v>
      </c>
      <c r="Q71" s="270"/>
      <c r="R71" s="270">
        <v>6</v>
      </c>
      <c r="S71" s="312"/>
      <c r="T71" s="312"/>
      <c r="U71" s="329"/>
      <c r="V71" s="329"/>
      <c r="W71" s="330"/>
      <c r="X71" s="330"/>
      <c r="Y71" s="312"/>
      <c r="Z71" s="312"/>
      <c r="AA71" s="312"/>
      <c r="AB71" s="312"/>
      <c r="AC71" s="312"/>
      <c r="AD71" s="312"/>
      <c r="AE71" s="312"/>
      <c r="AF71" s="312"/>
      <c r="AG71" s="312"/>
      <c r="AH71" s="330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2"/>
      <c r="BG71" s="312"/>
      <c r="BH71" s="312"/>
      <c r="BI71" s="312"/>
      <c r="BJ71" s="312"/>
      <c r="BK71" s="313"/>
    </row>
    <row r="72" spans="1:63" ht="25.5" hidden="1" customHeight="1">
      <c r="A72" s="117"/>
      <c r="B72" s="297" t="s">
        <v>1911</v>
      </c>
      <c r="C72" s="270" t="s">
        <v>817</v>
      </c>
      <c r="D72" s="270"/>
      <c r="E72" s="272">
        <f>COUNTA(E73:E101)</f>
        <v>29</v>
      </c>
      <c r="F72" s="270"/>
      <c r="G72" s="270"/>
      <c r="H72" s="304"/>
      <c r="I72" s="270"/>
      <c r="J72" s="270"/>
      <c r="K72" s="270"/>
      <c r="L72" s="289">
        <f>SUM(L73:L101)</f>
        <v>1675959</v>
      </c>
      <c r="M72" s="289">
        <f>SUM(M73:M101)</f>
        <v>186649.47</v>
      </c>
      <c r="N72" s="289">
        <f>SUM(N73:N101)</f>
        <v>172178.84</v>
      </c>
      <c r="O72" s="270"/>
      <c r="P72" s="289"/>
      <c r="Q72" s="270"/>
      <c r="R72" s="289"/>
      <c r="S72" s="270"/>
      <c r="T72" s="270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9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</row>
    <row r="73" spans="1:63" ht="25.5" hidden="1" customHeight="1">
      <c r="A73" s="117" t="s">
        <v>365</v>
      </c>
      <c r="B73" s="311"/>
      <c r="C73" s="270" t="s">
        <v>3307</v>
      </c>
      <c r="D73" s="270" t="s">
        <v>3308</v>
      </c>
      <c r="E73" s="272" t="s">
        <v>3309</v>
      </c>
      <c r="F73" s="270" t="s">
        <v>3307</v>
      </c>
      <c r="G73" s="270"/>
      <c r="H73" s="304"/>
      <c r="I73" s="270" t="s">
        <v>3310</v>
      </c>
      <c r="J73" s="270"/>
      <c r="K73" s="270"/>
      <c r="L73" s="289">
        <v>75595</v>
      </c>
      <c r="M73" s="289">
        <v>11405.75</v>
      </c>
      <c r="N73" s="289">
        <v>6163.81</v>
      </c>
      <c r="O73" s="270" t="s">
        <v>2957</v>
      </c>
      <c r="P73" s="270">
        <v>400</v>
      </c>
      <c r="Q73" s="270"/>
      <c r="R73" s="270">
        <v>8</v>
      </c>
      <c r="S73" s="270"/>
      <c r="T73" s="270" t="s">
        <v>223</v>
      </c>
      <c r="U73" s="289">
        <v>70</v>
      </c>
      <c r="V73" s="289">
        <v>105</v>
      </c>
      <c r="W73" s="222">
        <v>20000</v>
      </c>
      <c r="X73" s="222">
        <v>25000</v>
      </c>
      <c r="Y73" s="270"/>
      <c r="Z73" s="270"/>
      <c r="AA73" s="270">
        <v>2009</v>
      </c>
      <c r="AB73" s="270"/>
      <c r="AC73" s="270"/>
      <c r="AD73" s="270"/>
      <c r="AE73" s="270"/>
      <c r="AF73" s="270"/>
      <c r="AG73" s="270"/>
      <c r="AH73" s="222">
        <v>40000</v>
      </c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9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1:63" ht="25.5" hidden="1" customHeight="1">
      <c r="A74" s="117"/>
      <c r="B74" s="311"/>
      <c r="C74" s="270" t="s">
        <v>3307</v>
      </c>
      <c r="D74" s="270"/>
      <c r="E74" s="272" t="s">
        <v>3311</v>
      </c>
      <c r="F74" s="271" t="s">
        <v>3307</v>
      </c>
      <c r="G74" s="271"/>
      <c r="H74" s="295"/>
      <c r="I74" s="271" t="s">
        <v>3310</v>
      </c>
      <c r="J74" s="271"/>
      <c r="K74" s="222">
        <v>17030</v>
      </c>
      <c r="L74" s="222">
        <v>17030</v>
      </c>
      <c r="M74" s="222">
        <v>130</v>
      </c>
      <c r="N74" s="222">
        <v>130</v>
      </c>
      <c r="O74" s="222" t="s">
        <v>2957</v>
      </c>
      <c r="P74" s="222">
        <v>400</v>
      </c>
      <c r="Q74" s="222">
        <v>7350</v>
      </c>
      <c r="R74" s="222">
        <v>4</v>
      </c>
      <c r="S74" s="222"/>
      <c r="T74" s="222" t="s">
        <v>404</v>
      </c>
      <c r="U74" s="289">
        <v>70</v>
      </c>
      <c r="V74" s="289">
        <v>105</v>
      </c>
      <c r="W74" s="270">
        <v>500</v>
      </c>
      <c r="X74" s="222">
        <v>500</v>
      </c>
      <c r="Y74" s="270"/>
      <c r="Z74" s="270"/>
      <c r="AA74" s="270">
        <v>2009</v>
      </c>
      <c r="AB74" s="271"/>
      <c r="AC74" s="271"/>
      <c r="AD74" s="222">
        <v>2000</v>
      </c>
      <c r="AE74" s="270"/>
      <c r="AF74" s="270"/>
      <c r="AG74" s="271"/>
      <c r="AH74" s="222">
        <v>2000</v>
      </c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</row>
    <row r="75" spans="1:63" ht="25.5" hidden="1" customHeight="1">
      <c r="A75" s="117" t="s">
        <v>228</v>
      </c>
      <c r="B75" s="311"/>
      <c r="C75" s="270" t="s">
        <v>3312</v>
      </c>
      <c r="D75" s="270" t="s">
        <v>3313</v>
      </c>
      <c r="E75" s="270" t="s">
        <v>3314</v>
      </c>
      <c r="F75" s="270" t="s">
        <v>3312</v>
      </c>
      <c r="G75" s="270" t="s">
        <v>141</v>
      </c>
      <c r="H75" s="304" t="s">
        <v>3315</v>
      </c>
      <c r="I75" s="270" t="s">
        <v>3316</v>
      </c>
      <c r="J75" s="270">
        <v>16</v>
      </c>
      <c r="K75" s="270" t="s">
        <v>3317</v>
      </c>
      <c r="L75" s="289">
        <v>78905</v>
      </c>
      <c r="M75" s="289">
        <v>18113</v>
      </c>
      <c r="N75" s="289">
        <v>21174</v>
      </c>
      <c r="O75" s="270" t="s">
        <v>222</v>
      </c>
      <c r="P75" s="270">
        <v>400</v>
      </c>
      <c r="Q75" s="270">
        <v>1</v>
      </c>
      <c r="R75" s="270">
        <v>8</v>
      </c>
      <c r="S75" s="270">
        <v>1.2</v>
      </c>
      <c r="T75" s="270" t="s">
        <v>223</v>
      </c>
      <c r="U75" s="289">
        <v>70</v>
      </c>
      <c r="V75" s="289">
        <v>105</v>
      </c>
      <c r="W75" s="222">
        <v>20796</v>
      </c>
      <c r="X75" s="222">
        <v>20796</v>
      </c>
      <c r="Y75" s="270" t="s">
        <v>588</v>
      </c>
      <c r="Z75" s="270" t="s">
        <v>589</v>
      </c>
      <c r="AA75" s="270">
        <v>1980</v>
      </c>
      <c r="AB75" s="222">
        <v>3454</v>
      </c>
      <c r="AC75" s="270" t="s">
        <v>3318</v>
      </c>
      <c r="AD75" s="270" t="s">
        <v>3319</v>
      </c>
      <c r="AE75" s="270" t="s">
        <v>512</v>
      </c>
      <c r="AF75" s="270" t="s">
        <v>512</v>
      </c>
      <c r="AG75" s="270" t="s">
        <v>512</v>
      </c>
      <c r="AH75" s="222">
        <v>3454</v>
      </c>
      <c r="AI75" s="270">
        <v>1998</v>
      </c>
      <c r="AJ75" s="270">
        <v>2003</v>
      </c>
      <c r="AK75" s="270">
        <v>1</v>
      </c>
      <c r="AL75" s="270">
        <v>675</v>
      </c>
      <c r="AM75" s="270">
        <v>0</v>
      </c>
      <c r="AN75" s="270" t="s">
        <v>512</v>
      </c>
      <c r="AO75" s="270"/>
      <c r="AP75" s="270"/>
      <c r="AQ75" s="270" t="s">
        <v>3320</v>
      </c>
      <c r="AR75" s="270">
        <v>1</v>
      </c>
      <c r="AS75" s="270">
        <v>7350</v>
      </c>
      <c r="AT75" s="270" t="s">
        <v>223</v>
      </c>
      <c r="AU75" s="270" t="s">
        <v>3321</v>
      </c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313"/>
      <c r="BG75" s="313"/>
      <c r="BH75" s="313"/>
      <c r="BI75" s="313"/>
      <c r="BJ75" s="313"/>
      <c r="BK75" s="270"/>
    </row>
    <row r="76" spans="1:63" ht="25.5" hidden="1" customHeight="1">
      <c r="A76" s="117" t="s">
        <v>194</v>
      </c>
      <c r="B76" s="311"/>
      <c r="C76" s="270" t="s">
        <v>3322</v>
      </c>
      <c r="D76" s="270" t="s">
        <v>3323</v>
      </c>
      <c r="E76" s="270" t="s">
        <v>3324</v>
      </c>
      <c r="F76" s="270" t="s">
        <v>3322</v>
      </c>
      <c r="G76" s="270" t="s">
        <v>3325</v>
      </c>
      <c r="H76" s="270"/>
      <c r="I76" s="270" t="s">
        <v>3326</v>
      </c>
      <c r="J76" s="270">
        <v>9</v>
      </c>
      <c r="K76" s="270" t="s">
        <v>3327</v>
      </c>
      <c r="L76" s="289">
        <v>39330</v>
      </c>
      <c r="M76" s="289">
        <v>11894</v>
      </c>
      <c r="N76" s="289">
        <v>14547</v>
      </c>
      <c r="O76" s="270" t="s">
        <v>222</v>
      </c>
      <c r="P76" s="270">
        <v>400</v>
      </c>
      <c r="Q76" s="270">
        <v>1.2</v>
      </c>
      <c r="R76" s="270">
        <v>8</v>
      </c>
      <c r="S76" s="270">
        <v>5021</v>
      </c>
      <c r="T76" s="270" t="s">
        <v>223</v>
      </c>
      <c r="U76" s="289">
        <v>68</v>
      </c>
      <c r="V76" s="289">
        <v>103</v>
      </c>
      <c r="W76" s="222">
        <v>33000</v>
      </c>
      <c r="X76" s="222">
        <v>33000</v>
      </c>
      <c r="Y76" s="270" t="s">
        <v>3328</v>
      </c>
      <c r="Z76" s="270" t="s">
        <v>589</v>
      </c>
      <c r="AA76" s="270">
        <v>1985</v>
      </c>
      <c r="AB76" s="222">
        <v>6551</v>
      </c>
      <c r="AC76" s="270">
        <v>913</v>
      </c>
      <c r="AD76" s="270">
        <v>650</v>
      </c>
      <c r="AE76" s="270"/>
      <c r="AF76" s="270"/>
      <c r="AG76" s="270"/>
      <c r="AH76" s="222">
        <v>6551</v>
      </c>
      <c r="AI76" s="270"/>
      <c r="AJ76" s="270"/>
      <c r="AK76" s="270">
        <v>1</v>
      </c>
      <c r="AL76" s="270" t="s">
        <v>3329</v>
      </c>
      <c r="AM76" s="270">
        <v>4</v>
      </c>
      <c r="AN76" s="270"/>
      <c r="AO76" s="270" t="s">
        <v>3330</v>
      </c>
      <c r="AP76" s="270"/>
      <c r="AQ76" s="270" t="s">
        <v>3331</v>
      </c>
      <c r="AR76" s="270">
        <v>1</v>
      </c>
      <c r="AS76" s="270">
        <v>700</v>
      </c>
      <c r="AT76" s="270"/>
      <c r="AU76" s="270" t="s">
        <v>3326</v>
      </c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313"/>
      <c r="BG76" s="313"/>
      <c r="BH76" s="313"/>
      <c r="BI76" s="313"/>
      <c r="BJ76" s="313"/>
      <c r="BK76" s="270"/>
    </row>
    <row r="77" spans="1:63" ht="25.5" hidden="1" customHeight="1">
      <c r="A77" s="117"/>
      <c r="B77" s="311"/>
      <c r="C77" s="270" t="s">
        <v>3322</v>
      </c>
      <c r="D77" s="270" t="s">
        <v>3332</v>
      </c>
      <c r="E77" s="270" t="s">
        <v>3333</v>
      </c>
      <c r="F77" s="270" t="s">
        <v>3322</v>
      </c>
      <c r="G77" s="270" t="s">
        <v>3334</v>
      </c>
      <c r="H77" s="270" t="s">
        <v>3335</v>
      </c>
      <c r="I77" s="270" t="s">
        <v>3336</v>
      </c>
      <c r="J77" s="270">
        <v>79</v>
      </c>
      <c r="K77" s="270"/>
      <c r="L77" s="289">
        <v>39802</v>
      </c>
      <c r="M77" s="289">
        <v>1015</v>
      </c>
      <c r="N77" s="289">
        <v>1512</v>
      </c>
      <c r="O77" s="270" t="s">
        <v>222</v>
      </c>
      <c r="P77" s="270">
        <v>400</v>
      </c>
      <c r="Q77" s="270">
        <v>1.2</v>
      </c>
      <c r="R77" s="270">
        <v>4</v>
      </c>
      <c r="S77" s="270"/>
      <c r="T77" s="270" t="s">
        <v>404</v>
      </c>
      <c r="U77" s="289">
        <v>68</v>
      </c>
      <c r="V77" s="289">
        <v>103</v>
      </c>
      <c r="W77" s="222">
        <v>3000</v>
      </c>
      <c r="X77" s="222">
        <v>4000</v>
      </c>
      <c r="Y77" s="270" t="s">
        <v>3328</v>
      </c>
      <c r="Z77" s="270" t="s">
        <v>589</v>
      </c>
      <c r="AA77" s="270">
        <v>2005</v>
      </c>
      <c r="AB77" s="222">
        <v>5191</v>
      </c>
      <c r="AC77" s="270">
        <v>3300</v>
      </c>
      <c r="AD77" s="270">
        <v>700</v>
      </c>
      <c r="AE77" s="270"/>
      <c r="AF77" s="270">
        <v>2700</v>
      </c>
      <c r="AG77" s="270"/>
      <c r="AH77" s="222">
        <v>5191</v>
      </c>
      <c r="AI77" s="270"/>
      <c r="AJ77" s="270"/>
      <c r="AK77" s="270">
        <v>1</v>
      </c>
      <c r="AL77" s="270"/>
      <c r="AM77" s="270"/>
      <c r="AN77" s="270"/>
      <c r="AO77" s="270"/>
      <c r="AP77" s="270"/>
      <c r="AQ77" s="270" t="s">
        <v>3337</v>
      </c>
      <c r="AR77" s="270">
        <v>5</v>
      </c>
      <c r="AS77" s="270">
        <v>3686</v>
      </c>
      <c r="AT77" s="270" t="s">
        <v>3338</v>
      </c>
      <c r="AU77" s="270" t="s">
        <v>3334</v>
      </c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313"/>
      <c r="BG77" s="313"/>
      <c r="BH77" s="313"/>
      <c r="BI77" s="313"/>
      <c r="BJ77" s="313"/>
      <c r="BK77" s="270"/>
    </row>
    <row r="78" spans="1:63" ht="25.5" hidden="1" customHeight="1">
      <c r="A78" s="117"/>
      <c r="B78" s="311"/>
      <c r="C78" s="270" t="s">
        <v>3339</v>
      </c>
      <c r="D78" s="270" t="s">
        <v>3332</v>
      </c>
      <c r="E78" s="270" t="s">
        <v>3340</v>
      </c>
      <c r="F78" s="270" t="s">
        <v>3339</v>
      </c>
      <c r="G78" s="270" t="s">
        <v>3334</v>
      </c>
      <c r="H78" s="270" t="s">
        <v>3335</v>
      </c>
      <c r="I78" s="270" t="s">
        <v>426</v>
      </c>
      <c r="J78" s="270">
        <v>79</v>
      </c>
      <c r="K78" s="270"/>
      <c r="L78" s="289">
        <v>78320</v>
      </c>
      <c r="M78" s="289">
        <v>27813</v>
      </c>
      <c r="N78" s="289">
        <v>30316</v>
      </c>
      <c r="O78" s="270" t="s">
        <v>2957</v>
      </c>
      <c r="P78" s="270">
        <v>400</v>
      </c>
      <c r="Q78" s="270">
        <v>1.2</v>
      </c>
      <c r="R78" s="270">
        <v>8</v>
      </c>
      <c r="S78" s="270"/>
      <c r="T78" s="270" t="s">
        <v>223</v>
      </c>
      <c r="U78" s="289">
        <v>80</v>
      </c>
      <c r="V78" s="289">
        <v>100</v>
      </c>
      <c r="W78" s="222">
        <v>16800</v>
      </c>
      <c r="X78" s="222">
        <v>25000</v>
      </c>
      <c r="Y78" s="270" t="s">
        <v>3328</v>
      </c>
      <c r="Z78" s="270" t="s">
        <v>589</v>
      </c>
      <c r="AA78" s="270">
        <v>1993</v>
      </c>
      <c r="AB78" s="222">
        <v>11160</v>
      </c>
      <c r="AC78" s="270">
        <v>3300</v>
      </c>
      <c r="AD78" s="270">
        <v>700</v>
      </c>
      <c r="AE78" s="270"/>
      <c r="AF78" s="270">
        <v>2700</v>
      </c>
      <c r="AG78" s="270"/>
      <c r="AH78" s="222">
        <v>11160</v>
      </c>
      <c r="AI78" s="270"/>
      <c r="AJ78" s="270"/>
      <c r="AK78" s="270">
        <v>1</v>
      </c>
      <c r="AL78" s="270"/>
      <c r="AM78" s="270"/>
      <c r="AN78" s="270"/>
      <c r="AO78" s="270"/>
      <c r="AP78" s="270"/>
      <c r="AQ78" s="270" t="s">
        <v>3337</v>
      </c>
      <c r="AR78" s="270">
        <v>5</v>
      </c>
      <c r="AS78" s="270">
        <v>3686</v>
      </c>
      <c r="AT78" s="270" t="s">
        <v>3338</v>
      </c>
      <c r="AU78" s="270" t="s">
        <v>3334</v>
      </c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313"/>
      <c r="BG78" s="313"/>
      <c r="BH78" s="313"/>
      <c r="BI78" s="313"/>
      <c r="BJ78" s="313"/>
      <c r="BK78" s="270"/>
    </row>
    <row r="79" spans="1:63" ht="25.5" hidden="1" customHeight="1">
      <c r="A79" s="117" t="s">
        <v>270</v>
      </c>
      <c r="B79" s="311"/>
      <c r="C79" s="270" t="s">
        <v>3341</v>
      </c>
      <c r="D79" s="270" t="s">
        <v>3342</v>
      </c>
      <c r="E79" s="270" t="s">
        <v>3343</v>
      </c>
      <c r="F79" s="270" t="s">
        <v>3341</v>
      </c>
      <c r="G79" s="270" t="s">
        <v>3344</v>
      </c>
      <c r="H79" s="270" t="s">
        <v>3345</v>
      </c>
      <c r="I79" s="270" t="s">
        <v>3341</v>
      </c>
      <c r="J79" s="270">
        <v>8</v>
      </c>
      <c r="K79" s="270"/>
      <c r="L79" s="289">
        <v>69278</v>
      </c>
      <c r="M79" s="289">
        <v>18260</v>
      </c>
      <c r="N79" s="289">
        <v>18260</v>
      </c>
      <c r="O79" s="270" t="s">
        <v>222</v>
      </c>
      <c r="P79" s="270">
        <v>400</v>
      </c>
      <c r="Q79" s="270">
        <v>1.2</v>
      </c>
      <c r="R79" s="270">
        <v>8</v>
      </c>
      <c r="S79" s="270"/>
      <c r="T79" s="270" t="s">
        <v>223</v>
      </c>
      <c r="U79" s="289">
        <v>75</v>
      </c>
      <c r="V79" s="289">
        <v>105</v>
      </c>
      <c r="W79" s="222">
        <v>4000</v>
      </c>
      <c r="X79" s="222">
        <v>15000</v>
      </c>
      <c r="Y79" s="270" t="s">
        <v>588</v>
      </c>
      <c r="Z79" s="270" t="s">
        <v>589</v>
      </c>
      <c r="AA79" s="270">
        <v>1992</v>
      </c>
      <c r="AB79" s="222">
        <v>3255</v>
      </c>
      <c r="AC79" s="270">
        <v>1000</v>
      </c>
      <c r="AD79" s="270">
        <v>500</v>
      </c>
      <c r="AE79" s="270">
        <v>30</v>
      </c>
      <c r="AF79" s="270">
        <v>29</v>
      </c>
      <c r="AG79" s="270" t="s">
        <v>3346</v>
      </c>
      <c r="AH79" s="222">
        <v>3255</v>
      </c>
      <c r="AI79" s="270">
        <v>1995</v>
      </c>
      <c r="AJ79" s="270">
        <v>2003</v>
      </c>
      <c r="AK79" s="270">
        <v>1</v>
      </c>
      <c r="AL79" s="270" t="s">
        <v>3347</v>
      </c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313"/>
      <c r="BG79" s="313"/>
      <c r="BH79" s="313"/>
      <c r="BI79" s="313"/>
      <c r="BJ79" s="313"/>
      <c r="BK79" s="270"/>
    </row>
    <row r="80" spans="1:63" ht="25.5" hidden="1" customHeight="1">
      <c r="A80" s="117"/>
      <c r="B80" s="311"/>
      <c r="C80" s="270" t="s">
        <v>3341</v>
      </c>
      <c r="D80" s="270"/>
      <c r="E80" s="270" t="s">
        <v>3348</v>
      </c>
      <c r="F80" s="270" t="s">
        <v>3349</v>
      </c>
      <c r="G80" s="270"/>
      <c r="H80" s="270"/>
      <c r="I80" s="270" t="s">
        <v>3349</v>
      </c>
      <c r="J80" s="270"/>
      <c r="K80" s="270"/>
      <c r="L80" s="289">
        <v>61486</v>
      </c>
      <c r="M80" s="289">
        <v>1557</v>
      </c>
      <c r="N80" s="289">
        <v>2538</v>
      </c>
      <c r="O80" s="270" t="s">
        <v>222</v>
      </c>
      <c r="P80" s="270">
        <v>400</v>
      </c>
      <c r="Q80" s="270"/>
      <c r="R80" s="270">
        <v>6</v>
      </c>
      <c r="S80" s="270"/>
      <c r="T80" s="270" t="s">
        <v>427</v>
      </c>
      <c r="U80" s="289">
        <v>70</v>
      </c>
      <c r="V80" s="289">
        <v>105</v>
      </c>
      <c r="W80" s="222"/>
      <c r="X80" s="222"/>
      <c r="Y80" s="270"/>
      <c r="Z80" s="270"/>
      <c r="AA80" s="270">
        <v>1998</v>
      </c>
      <c r="AB80" s="222">
        <v>2446</v>
      </c>
      <c r="AC80" s="270"/>
      <c r="AD80" s="270"/>
      <c r="AE80" s="270"/>
      <c r="AF80" s="270"/>
      <c r="AG80" s="270"/>
      <c r="AH80" s="222">
        <v>2446</v>
      </c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313"/>
      <c r="BG80" s="313"/>
      <c r="BH80" s="313"/>
      <c r="BI80" s="313"/>
      <c r="BJ80" s="313"/>
      <c r="BK80" s="270"/>
    </row>
    <row r="81" spans="1:63" ht="25.5" hidden="1" customHeight="1">
      <c r="A81" s="117" t="s">
        <v>302</v>
      </c>
      <c r="B81" s="315"/>
      <c r="C81" s="270" t="s">
        <v>3350</v>
      </c>
      <c r="D81" s="270" t="s">
        <v>3351</v>
      </c>
      <c r="E81" s="270" t="s">
        <v>3352</v>
      </c>
      <c r="F81" s="270" t="s">
        <v>3350</v>
      </c>
      <c r="G81" s="270" t="s">
        <v>426</v>
      </c>
      <c r="H81" s="270" t="s">
        <v>3353</v>
      </c>
      <c r="I81" s="270" t="s">
        <v>426</v>
      </c>
      <c r="J81" s="270">
        <v>19</v>
      </c>
      <c r="K81" s="270"/>
      <c r="L81" s="289">
        <v>53230</v>
      </c>
      <c r="M81" s="289">
        <v>6400</v>
      </c>
      <c r="N81" s="289">
        <v>5889.08</v>
      </c>
      <c r="O81" s="270" t="s">
        <v>222</v>
      </c>
      <c r="P81" s="270">
        <v>400</v>
      </c>
      <c r="Q81" s="270">
        <v>1.2</v>
      </c>
      <c r="R81" s="270">
        <v>8</v>
      </c>
      <c r="S81" s="270"/>
      <c r="T81" s="270" t="s">
        <v>223</v>
      </c>
      <c r="U81" s="289">
        <v>68</v>
      </c>
      <c r="V81" s="289">
        <v>109</v>
      </c>
      <c r="W81" s="222">
        <v>10000</v>
      </c>
      <c r="X81" s="222">
        <v>25000</v>
      </c>
      <c r="Y81" s="270" t="s">
        <v>588</v>
      </c>
      <c r="Z81" s="270" t="s">
        <v>589</v>
      </c>
      <c r="AA81" s="270">
        <v>1994</v>
      </c>
      <c r="AB81" s="222">
        <v>11533</v>
      </c>
      <c r="AC81" s="270">
        <v>7600</v>
      </c>
      <c r="AD81" s="270">
        <v>600</v>
      </c>
      <c r="AE81" s="270"/>
      <c r="AF81" s="270"/>
      <c r="AG81" s="270"/>
      <c r="AH81" s="222">
        <v>11533</v>
      </c>
      <c r="AI81" s="270"/>
      <c r="AJ81" s="270"/>
      <c r="AK81" s="270">
        <v>1</v>
      </c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313"/>
      <c r="BG81" s="313"/>
      <c r="BH81" s="313"/>
      <c r="BI81" s="313"/>
      <c r="BJ81" s="313"/>
      <c r="BK81" s="270"/>
    </row>
    <row r="82" spans="1:63" ht="24.95" hidden="1" customHeight="1">
      <c r="A82" s="117" t="s">
        <v>303</v>
      </c>
      <c r="B82" s="311"/>
      <c r="C82" s="270" t="s">
        <v>3354</v>
      </c>
      <c r="D82" s="270" t="s">
        <v>3355</v>
      </c>
      <c r="E82" s="270" t="s">
        <v>3356</v>
      </c>
      <c r="F82" s="270" t="s">
        <v>3354</v>
      </c>
      <c r="G82" s="270" t="s">
        <v>3357</v>
      </c>
      <c r="H82" s="270"/>
      <c r="I82" s="270" t="s">
        <v>3354</v>
      </c>
      <c r="J82" s="270">
        <v>2</v>
      </c>
      <c r="K82" s="270"/>
      <c r="L82" s="289">
        <v>45289</v>
      </c>
      <c r="M82" s="289">
        <v>1327</v>
      </c>
      <c r="N82" s="289">
        <v>2497</v>
      </c>
      <c r="O82" s="270" t="s">
        <v>222</v>
      </c>
      <c r="P82" s="270">
        <v>400</v>
      </c>
      <c r="Q82" s="270">
        <v>1.2</v>
      </c>
      <c r="R82" s="270">
        <v>8</v>
      </c>
      <c r="S82" s="270"/>
      <c r="T82" s="270" t="s">
        <v>223</v>
      </c>
      <c r="U82" s="289">
        <v>70</v>
      </c>
      <c r="V82" s="289">
        <v>110</v>
      </c>
      <c r="W82" s="222">
        <v>10000</v>
      </c>
      <c r="X82" s="222">
        <v>15000</v>
      </c>
      <c r="Y82" s="270" t="s">
        <v>254</v>
      </c>
      <c r="Z82" s="270" t="s">
        <v>589</v>
      </c>
      <c r="AA82" s="270">
        <v>1984</v>
      </c>
      <c r="AB82" s="222">
        <v>9786</v>
      </c>
      <c r="AC82" s="270">
        <v>4203</v>
      </c>
      <c r="AD82" s="270">
        <v>406</v>
      </c>
      <c r="AE82" s="270"/>
      <c r="AF82" s="270">
        <v>100</v>
      </c>
      <c r="AG82" s="270"/>
      <c r="AH82" s="222">
        <v>9786</v>
      </c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313"/>
      <c r="BG82" s="313"/>
      <c r="BH82" s="313"/>
      <c r="BI82" s="313"/>
      <c r="BJ82" s="313"/>
      <c r="BK82" s="270"/>
    </row>
    <row r="83" spans="1:63" ht="24.95" hidden="1" customHeight="1">
      <c r="A83" s="117" t="s">
        <v>304</v>
      </c>
      <c r="B83" s="311"/>
      <c r="C83" s="298" t="s">
        <v>3354</v>
      </c>
      <c r="D83" s="270" t="s">
        <v>3358</v>
      </c>
      <c r="E83" s="270" t="s">
        <v>3359</v>
      </c>
      <c r="F83" s="270" t="s">
        <v>3354</v>
      </c>
      <c r="G83" s="270" t="s">
        <v>3357</v>
      </c>
      <c r="H83" s="270"/>
      <c r="I83" s="270" t="s">
        <v>3354</v>
      </c>
      <c r="J83" s="270">
        <v>2</v>
      </c>
      <c r="K83" s="270"/>
      <c r="L83" s="289">
        <v>65651</v>
      </c>
      <c r="M83" s="289">
        <v>4540</v>
      </c>
      <c r="N83" s="289">
        <v>5004</v>
      </c>
      <c r="O83" s="270" t="s">
        <v>222</v>
      </c>
      <c r="P83" s="270">
        <v>400</v>
      </c>
      <c r="Q83" s="270">
        <v>1.2</v>
      </c>
      <c r="R83" s="270">
        <v>8</v>
      </c>
      <c r="S83" s="270"/>
      <c r="T83" s="270" t="s">
        <v>223</v>
      </c>
      <c r="U83" s="289">
        <v>66</v>
      </c>
      <c r="V83" s="289">
        <v>120</v>
      </c>
      <c r="W83" s="222">
        <v>5000</v>
      </c>
      <c r="X83" s="222">
        <v>6500</v>
      </c>
      <c r="Y83" s="270" t="s">
        <v>254</v>
      </c>
      <c r="Z83" s="270" t="s">
        <v>589</v>
      </c>
      <c r="AA83" s="270">
        <v>1993</v>
      </c>
      <c r="AB83" s="222">
        <v>9279</v>
      </c>
      <c r="AC83" s="270">
        <v>400</v>
      </c>
      <c r="AD83" s="270">
        <v>200</v>
      </c>
      <c r="AE83" s="270"/>
      <c r="AF83" s="270"/>
      <c r="AG83" s="270"/>
      <c r="AH83" s="222">
        <v>9279</v>
      </c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313"/>
      <c r="BG83" s="313"/>
      <c r="BH83" s="313"/>
      <c r="BI83" s="313"/>
      <c r="BJ83" s="313"/>
      <c r="BK83" s="270"/>
    </row>
    <row r="84" spans="1:63" ht="24.95" hidden="1" customHeight="1">
      <c r="A84" s="140" t="s">
        <v>305</v>
      </c>
      <c r="B84" s="315"/>
      <c r="C84" s="298" t="s">
        <v>3354</v>
      </c>
      <c r="D84" s="270"/>
      <c r="E84" s="331" t="s">
        <v>3360</v>
      </c>
      <c r="F84" s="331" t="s">
        <v>3354</v>
      </c>
      <c r="G84" s="270"/>
      <c r="H84" s="270"/>
      <c r="I84" s="331" t="s">
        <v>3361</v>
      </c>
      <c r="J84" s="270"/>
      <c r="K84" s="270"/>
      <c r="L84" s="332">
        <v>23795</v>
      </c>
      <c r="M84" s="332">
        <v>126</v>
      </c>
      <c r="N84" s="332">
        <v>126</v>
      </c>
      <c r="O84" s="331" t="s">
        <v>222</v>
      </c>
      <c r="P84" s="331">
        <v>400</v>
      </c>
      <c r="Q84" s="270"/>
      <c r="R84" s="331">
        <v>6</v>
      </c>
      <c r="S84" s="270"/>
      <c r="T84" s="331" t="s">
        <v>404</v>
      </c>
      <c r="U84" s="332">
        <v>88</v>
      </c>
      <c r="V84" s="332">
        <v>105</v>
      </c>
      <c r="W84" s="300">
        <v>500</v>
      </c>
      <c r="X84" s="300">
        <v>3000</v>
      </c>
      <c r="Y84" s="270"/>
      <c r="Z84" s="270"/>
      <c r="AA84" s="331">
        <v>2009</v>
      </c>
      <c r="AB84" s="222"/>
      <c r="AC84" s="270"/>
      <c r="AD84" s="270"/>
      <c r="AE84" s="270"/>
      <c r="AF84" s="270"/>
      <c r="AG84" s="270"/>
      <c r="AH84" s="300">
        <v>3700</v>
      </c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313"/>
      <c r="BG84" s="313"/>
      <c r="BH84" s="313"/>
      <c r="BI84" s="313"/>
      <c r="BJ84" s="313"/>
      <c r="BK84" s="270"/>
    </row>
    <row r="85" spans="1:63" ht="24.95" hidden="1" customHeight="1">
      <c r="A85" s="117" t="s">
        <v>306</v>
      </c>
      <c r="B85" s="311"/>
      <c r="C85" s="270" t="s">
        <v>455</v>
      </c>
      <c r="D85" s="270"/>
      <c r="E85" s="270" t="s">
        <v>3362</v>
      </c>
      <c r="F85" s="270" t="s">
        <v>455</v>
      </c>
      <c r="G85" s="270"/>
      <c r="H85" s="270"/>
      <c r="I85" s="270" t="s">
        <v>455</v>
      </c>
      <c r="J85" s="270"/>
      <c r="K85" s="270"/>
      <c r="L85" s="289">
        <v>107175</v>
      </c>
      <c r="M85" s="289">
        <v>10213</v>
      </c>
      <c r="N85" s="289">
        <v>2846</v>
      </c>
      <c r="O85" s="270" t="s">
        <v>222</v>
      </c>
      <c r="P85" s="270">
        <v>400</v>
      </c>
      <c r="Q85" s="270"/>
      <c r="R85" s="270">
        <v>8</v>
      </c>
      <c r="S85" s="270"/>
      <c r="T85" s="270" t="s">
        <v>223</v>
      </c>
      <c r="U85" s="289">
        <v>76</v>
      </c>
      <c r="V85" s="289">
        <v>109</v>
      </c>
      <c r="W85" s="222">
        <v>8759</v>
      </c>
      <c r="X85" s="222">
        <v>10000</v>
      </c>
      <c r="Y85" s="270"/>
      <c r="Z85" s="270"/>
      <c r="AA85" s="270">
        <v>2004</v>
      </c>
      <c r="AB85" s="222">
        <v>20166</v>
      </c>
      <c r="AC85" s="270"/>
      <c r="AD85" s="270"/>
      <c r="AE85" s="270"/>
      <c r="AF85" s="270"/>
      <c r="AG85" s="270"/>
      <c r="AH85" s="222">
        <v>20166</v>
      </c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313"/>
      <c r="BG85" s="313"/>
      <c r="BH85" s="313"/>
      <c r="BI85" s="313"/>
      <c r="BJ85" s="313"/>
      <c r="BK85" s="270"/>
    </row>
    <row r="86" spans="1:63" ht="24.95" hidden="1" customHeight="1">
      <c r="A86" s="117" t="s">
        <v>307</v>
      </c>
      <c r="B86" s="311"/>
      <c r="C86" s="270" t="s">
        <v>3363</v>
      </c>
      <c r="D86" s="270" t="s">
        <v>3364</v>
      </c>
      <c r="E86" s="270" t="s">
        <v>3365</v>
      </c>
      <c r="F86" s="270" t="s">
        <v>3363</v>
      </c>
      <c r="G86" s="270" t="s">
        <v>3366</v>
      </c>
      <c r="H86" s="270" t="s">
        <v>3367</v>
      </c>
      <c r="I86" s="270" t="s">
        <v>3363</v>
      </c>
      <c r="J86" s="270">
        <v>4</v>
      </c>
      <c r="K86" s="270" t="s">
        <v>3368</v>
      </c>
      <c r="L86" s="289">
        <v>62467</v>
      </c>
      <c r="M86" s="289">
        <v>1617</v>
      </c>
      <c r="N86" s="289">
        <v>5120</v>
      </c>
      <c r="O86" s="270" t="s">
        <v>222</v>
      </c>
      <c r="P86" s="270">
        <v>400</v>
      </c>
      <c r="Q86" s="270">
        <v>1.2</v>
      </c>
      <c r="R86" s="270">
        <v>8</v>
      </c>
      <c r="S86" s="270"/>
      <c r="T86" s="270" t="s">
        <v>223</v>
      </c>
      <c r="U86" s="289">
        <v>80</v>
      </c>
      <c r="V86" s="289">
        <v>110</v>
      </c>
      <c r="W86" s="222">
        <v>5448</v>
      </c>
      <c r="X86" s="222">
        <v>6000</v>
      </c>
      <c r="Y86" s="270" t="s">
        <v>254</v>
      </c>
      <c r="Z86" s="270" t="s">
        <v>589</v>
      </c>
      <c r="AA86" s="270">
        <v>1999</v>
      </c>
      <c r="AB86" s="222">
        <v>11101</v>
      </c>
      <c r="AC86" s="270" t="s">
        <v>3369</v>
      </c>
      <c r="AD86" s="270"/>
      <c r="AE86" s="270" t="s">
        <v>3370</v>
      </c>
      <c r="AF86" s="270"/>
      <c r="AG86" s="270"/>
      <c r="AH86" s="222">
        <v>11101</v>
      </c>
      <c r="AI86" s="270"/>
      <c r="AJ86" s="270"/>
      <c r="AK86" s="270">
        <v>1</v>
      </c>
      <c r="AL86" s="270" t="s">
        <v>3371</v>
      </c>
      <c r="AM86" s="270"/>
      <c r="AN86" s="270"/>
      <c r="AO86" s="270"/>
      <c r="AP86" s="270"/>
      <c r="AQ86" s="270" t="s">
        <v>3337</v>
      </c>
      <c r="AR86" s="270">
        <v>4</v>
      </c>
      <c r="AS86" s="270">
        <v>1500</v>
      </c>
      <c r="AT86" s="270" t="s">
        <v>3372</v>
      </c>
      <c r="AU86" s="270" t="s">
        <v>3373</v>
      </c>
      <c r="AV86" s="270" t="s">
        <v>3374</v>
      </c>
      <c r="AW86" s="270">
        <v>1</v>
      </c>
      <c r="AX86" s="270">
        <v>3120</v>
      </c>
      <c r="AY86" s="270" t="s">
        <v>3375</v>
      </c>
      <c r="AZ86" s="270" t="s">
        <v>3321</v>
      </c>
      <c r="BA86" s="270" t="s">
        <v>3376</v>
      </c>
      <c r="BB86" s="270">
        <v>1</v>
      </c>
      <c r="BC86" s="270">
        <v>1500</v>
      </c>
      <c r="BD86" s="270" t="s">
        <v>404</v>
      </c>
      <c r="BE86" s="270" t="s">
        <v>3321</v>
      </c>
      <c r="BF86" s="313"/>
      <c r="BG86" s="313"/>
      <c r="BH86" s="313"/>
      <c r="BI86" s="313"/>
      <c r="BJ86" s="313"/>
      <c r="BK86" s="290"/>
    </row>
    <row r="87" spans="1:63" ht="24.95" hidden="1" customHeight="1">
      <c r="A87" s="117" t="s">
        <v>293</v>
      </c>
      <c r="B87" s="311"/>
      <c r="C87" s="270" t="s">
        <v>3363</v>
      </c>
      <c r="D87" s="270"/>
      <c r="E87" s="270" t="s">
        <v>3377</v>
      </c>
      <c r="F87" s="270" t="s">
        <v>3363</v>
      </c>
      <c r="G87" s="270"/>
      <c r="H87" s="270"/>
      <c r="I87" s="270" t="s">
        <v>3363</v>
      </c>
      <c r="J87" s="270"/>
      <c r="K87" s="270"/>
      <c r="L87" s="289">
        <v>11447</v>
      </c>
      <c r="M87" s="289">
        <v>496.72</v>
      </c>
      <c r="N87" s="289">
        <v>659.95</v>
      </c>
      <c r="O87" s="270" t="s">
        <v>222</v>
      </c>
      <c r="P87" s="270">
        <v>400</v>
      </c>
      <c r="Q87" s="270"/>
      <c r="R87" s="270">
        <v>8</v>
      </c>
      <c r="S87" s="270"/>
      <c r="T87" s="270" t="s">
        <v>404</v>
      </c>
      <c r="U87" s="289">
        <v>68</v>
      </c>
      <c r="V87" s="289">
        <v>105</v>
      </c>
      <c r="W87" s="222">
        <v>500</v>
      </c>
      <c r="X87" s="222">
        <v>1000</v>
      </c>
      <c r="Y87" s="270"/>
      <c r="Z87" s="270"/>
      <c r="AA87" s="270">
        <v>2012</v>
      </c>
      <c r="AB87" s="222"/>
      <c r="AC87" s="270"/>
      <c r="AD87" s="270"/>
      <c r="AE87" s="270"/>
      <c r="AF87" s="270"/>
      <c r="AG87" s="270"/>
      <c r="AH87" s="222">
        <v>1500</v>
      </c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313"/>
      <c r="BG87" s="313"/>
      <c r="BH87" s="313"/>
      <c r="BI87" s="313"/>
      <c r="BJ87" s="313"/>
      <c r="BK87" s="270"/>
    </row>
    <row r="88" spans="1:63" ht="24.95" hidden="1" customHeight="1">
      <c r="A88" s="117"/>
      <c r="B88" s="311"/>
      <c r="C88" s="270" t="s">
        <v>3378</v>
      </c>
      <c r="D88" s="270" t="s">
        <v>3379</v>
      </c>
      <c r="E88" s="270" t="s">
        <v>3380</v>
      </c>
      <c r="F88" s="270" t="s">
        <v>3378</v>
      </c>
      <c r="G88" s="270" t="s">
        <v>3378</v>
      </c>
      <c r="H88" s="270" t="s">
        <v>3381</v>
      </c>
      <c r="I88" s="270" t="s">
        <v>3382</v>
      </c>
      <c r="J88" s="270">
        <v>3</v>
      </c>
      <c r="K88" s="270" t="s">
        <v>3368</v>
      </c>
      <c r="L88" s="289">
        <v>26874</v>
      </c>
      <c r="M88" s="289">
        <v>11189</v>
      </c>
      <c r="N88" s="289">
        <v>11310</v>
      </c>
      <c r="O88" s="270" t="s">
        <v>222</v>
      </c>
      <c r="P88" s="270">
        <v>400</v>
      </c>
      <c r="Q88" s="270">
        <v>1.2</v>
      </c>
      <c r="R88" s="270">
        <v>8</v>
      </c>
      <c r="S88" s="270"/>
      <c r="T88" s="270" t="s">
        <v>223</v>
      </c>
      <c r="U88" s="289">
        <v>68</v>
      </c>
      <c r="V88" s="289">
        <v>105</v>
      </c>
      <c r="W88" s="222">
        <v>3800</v>
      </c>
      <c r="X88" s="222">
        <v>5000</v>
      </c>
      <c r="Y88" s="270" t="s">
        <v>3383</v>
      </c>
      <c r="Z88" s="270" t="s">
        <v>589</v>
      </c>
      <c r="AA88" s="270">
        <v>2003</v>
      </c>
      <c r="AB88" s="222">
        <v>3435</v>
      </c>
      <c r="AC88" s="270" t="s">
        <v>3384</v>
      </c>
      <c r="AD88" s="270"/>
      <c r="AE88" s="270"/>
      <c r="AF88" s="270"/>
      <c r="AG88" s="270"/>
      <c r="AH88" s="222">
        <v>3435</v>
      </c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313"/>
      <c r="BG88" s="313"/>
      <c r="BH88" s="313"/>
      <c r="BI88" s="313"/>
      <c r="BJ88" s="313"/>
      <c r="BK88" s="270"/>
    </row>
    <row r="89" spans="1:63" ht="24.95" hidden="1" customHeight="1">
      <c r="A89" s="117"/>
      <c r="B89" s="311"/>
      <c r="C89" s="270" t="s">
        <v>3423</v>
      </c>
      <c r="D89" s="270" t="s">
        <v>3424</v>
      </c>
      <c r="E89" s="270" t="s">
        <v>3425</v>
      </c>
      <c r="F89" s="270" t="s">
        <v>3423</v>
      </c>
      <c r="G89" s="270" t="s">
        <v>3423</v>
      </c>
      <c r="H89" s="270"/>
      <c r="I89" s="270" t="s">
        <v>3423</v>
      </c>
      <c r="J89" s="270">
        <v>1</v>
      </c>
      <c r="K89" s="270" t="s">
        <v>3426</v>
      </c>
      <c r="L89" s="289">
        <v>56549</v>
      </c>
      <c r="M89" s="289">
        <v>3795</v>
      </c>
      <c r="N89" s="289">
        <v>4826</v>
      </c>
      <c r="O89" s="270" t="s">
        <v>3422</v>
      </c>
      <c r="P89" s="270">
        <v>400</v>
      </c>
      <c r="Q89" s="270">
        <v>1.2</v>
      </c>
      <c r="R89" s="270">
        <v>8</v>
      </c>
      <c r="S89" s="270"/>
      <c r="T89" s="270" t="s">
        <v>3427</v>
      </c>
      <c r="U89" s="289">
        <v>70</v>
      </c>
      <c r="V89" s="289">
        <v>105</v>
      </c>
      <c r="W89" s="222">
        <v>4750</v>
      </c>
      <c r="X89" s="222">
        <v>6000</v>
      </c>
      <c r="Y89" s="270" t="s">
        <v>3428</v>
      </c>
      <c r="Z89" s="270" t="s">
        <v>3429</v>
      </c>
      <c r="AA89" s="270">
        <v>1993</v>
      </c>
      <c r="AB89" s="222">
        <v>6461</v>
      </c>
      <c r="AC89" s="270">
        <v>1200</v>
      </c>
      <c r="AD89" s="270">
        <v>400</v>
      </c>
      <c r="AE89" s="270"/>
      <c r="AF89" s="270"/>
      <c r="AG89" s="270"/>
      <c r="AH89" s="222">
        <v>6461</v>
      </c>
      <c r="AI89" s="270">
        <v>2002</v>
      </c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313"/>
      <c r="BG89" s="313"/>
      <c r="BH89" s="313"/>
      <c r="BI89" s="313"/>
      <c r="BJ89" s="313"/>
      <c r="BK89" s="270"/>
    </row>
    <row r="90" spans="1:63" ht="24.95" hidden="1" customHeight="1">
      <c r="A90" s="117"/>
      <c r="B90" s="311"/>
      <c r="C90" s="270" t="s">
        <v>3385</v>
      </c>
      <c r="D90" s="270"/>
      <c r="E90" s="270" t="s">
        <v>3386</v>
      </c>
      <c r="F90" s="270" t="s">
        <v>3385</v>
      </c>
      <c r="G90" s="270"/>
      <c r="H90" s="270"/>
      <c r="I90" s="270" t="s">
        <v>426</v>
      </c>
      <c r="J90" s="270"/>
      <c r="K90" s="270"/>
      <c r="L90" s="289">
        <v>29700</v>
      </c>
      <c r="M90" s="289">
        <v>11066</v>
      </c>
      <c r="N90" s="289">
        <v>11066</v>
      </c>
      <c r="O90" s="270" t="s">
        <v>222</v>
      </c>
      <c r="P90" s="270">
        <v>400</v>
      </c>
      <c r="Q90" s="270"/>
      <c r="R90" s="270">
        <v>6</v>
      </c>
      <c r="S90" s="270"/>
      <c r="T90" s="270" t="s">
        <v>404</v>
      </c>
      <c r="U90" s="289">
        <v>74</v>
      </c>
      <c r="V90" s="289">
        <v>109</v>
      </c>
      <c r="W90" s="222">
        <v>3000</v>
      </c>
      <c r="X90" s="222">
        <v>5000</v>
      </c>
      <c r="Y90" s="270"/>
      <c r="Z90" s="270"/>
      <c r="AA90" s="270">
        <v>2004</v>
      </c>
      <c r="AB90" s="222">
        <v>3500</v>
      </c>
      <c r="AC90" s="270"/>
      <c r="AD90" s="270"/>
      <c r="AE90" s="270"/>
      <c r="AF90" s="270"/>
      <c r="AG90" s="270"/>
      <c r="AH90" s="222">
        <v>3500</v>
      </c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313"/>
      <c r="BG90" s="313"/>
      <c r="BH90" s="313"/>
      <c r="BI90" s="313"/>
      <c r="BJ90" s="313"/>
      <c r="BK90" s="270"/>
    </row>
    <row r="91" spans="1:63" ht="24.95" hidden="1" customHeight="1">
      <c r="A91" s="117"/>
      <c r="B91" s="311"/>
      <c r="C91" s="270" t="s">
        <v>3385</v>
      </c>
      <c r="D91" s="270"/>
      <c r="E91" s="270" t="s">
        <v>3387</v>
      </c>
      <c r="F91" s="270" t="s">
        <v>3385</v>
      </c>
      <c r="G91" s="270"/>
      <c r="H91" s="270"/>
      <c r="I91" s="270" t="s">
        <v>3385</v>
      </c>
      <c r="J91" s="270"/>
      <c r="K91" s="270"/>
      <c r="L91" s="289">
        <v>5972</v>
      </c>
      <c r="M91" s="289">
        <v>0</v>
      </c>
      <c r="N91" s="289">
        <v>0</v>
      </c>
      <c r="O91" s="270" t="s">
        <v>427</v>
      </c>
      <c r="P91" s="270"/>
      <c r="Q91" s="270"/>
      <c r="R91" s="270"/>
      <c r="S91" s="270"/>
      <c r="T91" s="270"/>
      <c r="U91" s="289"/>
      <c r="V91" s="289"/>
      <c r="W91" s="222">
        <v>1500</v>
      </c>
      <c r="X91" s="222">
        <v>3000</v>
      </c>
      <c r="Y91" s="270"/>
      <c r="Z91" s="270"/>
      <c r="AA91" s="270">
        <v>1999</v>
      </c>
      <c r="AB91" s="222">
        <v>50</v>
      </c>
      <c r="AC91" s="270"/>
      <c r="AD91" s="270"/>
      <c r="AE91" s="270"/>
      <c r="AF91" s="270"/>
      <c r="AG91" s="270"/>
      <c r="AH91" s="222">
        <v>50</v>
      </c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313"/>
      <c r="BG91" s="313"/>
      <c r="BH91" s="313"/>
      <c r="BI91" s="313"/>
      <c r="BJ91" s="313"/>
      <c r="BK91" s="270"/>
    </row>
    <row r="92" spans="1:63" ht="24.95" hidden="1" customHeight="1">
      <c r="A92" s="117" t="s">
        <v>308</v>
      </c>
      <c r="B92" s="311"/>
      <c r="C92" s="270" t="s">
        <v>3385</v>
      </c>
      <c r="D92" s="270"/>
      <c r="E92" s="270" t="s">
        <v>3388</v>
      </c>
      <c r="F92" s="270" t="s">
        <v>3385</v>
      </c>
      <c r="G92" s="270"/>
      <c r="H92" s="270"/>
      <c r="I92" s="270" t="s">
        <v>3389</v>
      </c>
      <c r="J92" s="270"/>
      <c r="K92" s="270"/>
      <c r="L92" s="289">
        <v>178206</v>
      </c>
      <c r="M92" s="289">
        <v>35621</v>
      </c>
      <c r="N92" s="289">
        <v>13647</v>
      </c>
      <c r="O92" s="270" t="s">
        <v>3390</v>
      </c>
      <c r="P92" s="270">
        <v>400</v>
      </c>
      <c r="Q92" s="270"/>
      <c r="R92" s="270">
        <v>8</v>
      </c>
      <c r="S92" s="270"/>
      <c r="T92" s="270" t="s">
        <v>223</v>
      </c>
      <c r="U92" s="289">
        <v>68</v>
      </c>
      <c r="V92" s="289">
        <v>105</v>
      </c>
      <c r="W92" s="222">
        <v>12000</v>
      </c>
      <c r="X92" s="222">
        <v>12000</v>
      </c>
      <c r="Y92" s="270"/>
      <c r="Z92" s="270"/>
      <c r="AA92" s="270">
        <v>2011</v>
      </c>
      <c r="AB92" s="222"/>
      <c r="AC92" s="270"/>
      <c r="AD92" s="270"/>
      <c r="AE92" s="270"/>
      <c r="AF92" s="270"/>
      <c r="AG92" s="270"/>
      <c r="AH92" s="222">
        <v>7256</v>
      </c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313"/>
      <c r="BG92" s="313"/>
      <c r="BH92" s="313"/>
      <c r="BI92" s="313"/>
      <c r="BJ92" s="313"/>
      <c r="BK92" s="270"/>
    </row>
    <row r="93" spans="1:63" ht="24.95" hidden="1" customHeight="1">
      <c r="A93" s="117"/>
      <c r="B93" s="311"/>
      <c r="C93" s="270" t="s">
        <v>3430</v>
      </c>
      <c r="D93" s="270" t="s">
        <v>3431</v>
      </c>
      <c r="E93" s="270" t="s">
        <v>3432</v>
      </c>
      <c r="F93" s="270" t="s">
        <v>3430</v>
      </c>
      <c r="G93" s="270" t="s">
        <v>3433</v>
      </c>
      <c r="H93" s="270"/>
      <c r="I93" s="270" t="s">
        <v>3434</v>
      </c>
      <c r="J93" s="270">
        <v>6</v>
      </c>
      <c r="K93" s="270"/>
      <c r="L93" s="289">
        <v>176640</v>
      </c>
      <c r="M93" s="289">
        <v>450</v>
      </c>
      <c r="N93" s="289">
        <v>2860</v>
      </c>
      <c r="O93" s="270" t="s">
        <v>3435</v>
      </c>
      <c r="P93" s="270">
        <v>400</v>
      </c>
      <c r="Q93" s="270">
        <v>1.2</v>
      </c>
      <c r="R93" s="270">
        <v>8</v>
      </c>
      <c r="S93" s="270"/>
      <c r="T93" s="270" t="s">
        <v>3427</v>
      </c>
      <c r="U93" s="289">
        <v>70</v>
      </c>
      <c r="V93" s="289">
        <v>105</v>
      </c>
      <c r="W93" s="222">
        <v>4739</v>
      </c>
      <c r="X93" s="222">
        <v>5500</v>
      </c>
      <c r="Y93" s="270" t="s">
        <v>3436</v>
      </c>
      <c r="Z93" s="270" t="s">
        <v>3429</v>
      </c>
      <c r="AA93" s="270">
        <v>1996</v>
      </c>
      <c r="AB93" s="222">
        <v>10476</v>
      </c>
      <c r="AC93" s="270">
        <v>2920</v>
      </c>
      <c r="AD93" s="270">
        <v>336</v>
      </c>
      <c r="AE93" s="270"/>
      <c r="AF93" s="270"/>
      <c r="AG93" s="270"/>
      <c r="AH93" s="222">
        <v>10476</v>
      </c>
      <c r="AI93" s="270">
        <v>2003</v>
      </c>
      <c r="AJ93" s="270"/>
      <c r="AK93" s="270"/>
      <c r="AL93" s="270"/>
      <c r="AM93" s="270"/>
      <c r="AN93" s="270"/>
      <c r="AO93" s="270"/>
      <c r="AP93" s="270"/>
      <c r="AQ93" s="270" t="s">
        <v>3437</v>
      </c>
      <c r="AR93" s="270">
        <v>8</v>
      </c>
      <c r="AS93" s="270"/>
      <c r="AT93" s="270" t="s">
        <v>3438</v>
      </c>
      <c r="AU93" s="270" t="s">
        <v>3439</v>
      </c>
      <c r="AV93" s="270" t="s">
        <v>3440</v>
      </c>
      <c r="AW93" s="270">
        <v>1</v>
      </c>
      <c r="AX93" s="270"/>
      <c r="AY93" s="270" t="s">
        <v>3441</v>
      </c>
      <c r="AZ93" s="270" t="s">
        <v>3442</v>
      </c>
      <c r="BA93" s="270" t="s">
        <v>3443</v>
      </c>
      <c r="BB93" s="270">
        <v>1</v>
      </c>
      <c r="BC93" s="270"/>
      <c r="BD93" s="270"/>
      <c r="BE93" s="270" t="s">
        <v>3444</v>
      </c>
      <c r="BF93" s="313"/>
      <c r="BG93" s="313"/>
      <c r="BH93" s="313"/>
      <c r="BI93" s="313"/>
      <c r="BJ93" s="313"/>
      <c r="BK93" s="270"/>
    </row>
    <row r="94" spans="1:63" ht="24.95" hidden="1" customHeight="1">
      <c r="A94" s="117" t="s">
        <v>366</v>
      </c>
      <c r="B94" s="311"/>
      <c r="C94" s="270" t="s">
        <v>3391</v>
      </c>
      <c r="D94" s="270"/>
      <c r="E94" s="270" t="s">
        <v>3392</v>
      </c>
      <c r="F94" s="270" t="s">
        <v>3391</v>
      </c>
      <c r="G94" s="270"/>
      <c r="H94" s="270"/>
      <c r="I94" s="270" t="s">
        <v>3391</v>
      </c>
      <c r="J94" s="270"/>
      <c r="K94" s="270"/>
      <c r="L94" s="289">
        <v>101450</v>
      </c>
      <c r="M94" s="289">
        <v>701</v>
      </c>
      <c r="N94" s="289">
        <v>704</v>
      </c>
      <c r="O94" s="270" t="s">
        <v>222</v>
      </c>
      <c r="P94" s="270">
        <v>400</v>
      </c>
      <c r="Q94" s="270"/>
      <c r="R94" s="270">
        <v>8</v>
      </c>
      <c r="S94" s="270"/>
      <c r="T94" s="270" t="s">
        <v>223</v>
      </c>
      <c r="U94" s="289">
        <v>70</v>
      </c>
      <c r="V94" s="289">
        <v>105</v>
      </c>
      <c r="W94" s="222">
        <v>10000</v>
      </c>
      <c r="X94" s="222">
        <v>10000</v>
      </c>
      <c r="Y94" s="270"/>
      <c r="Z94" s="270"/>
      <c r="AA94" s="270">
        <v>2004</v>
      </c>
      <c r="AB94" s="222">
        <v>14618</v>
      </c>
      <c r="AC94" s="270"/>
      <c r="AD94" s="270"/>
      <c r="AE94" s="270"/>
      <c r="AF94" s="270"/>
      <c r="AG94" s="270"/>
      <c r="AH94" s="222">
        <v>14618</v>
      </c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270"/>
      <c r="BK94" s="270"/>
    </row>
    <row r="95" spans="1:63" ht="24.95" hidden="1" customHeight="1">
      <c r="A95" s="117" t="s">
        <v>309</v>
      </c>
      <c r="B95" s="311"/>
      <c r="C95" s="270" t="s">
        <v>3391</v>
      </c>
      <c r="D95" s="270"/>
      <c r="E95" s="270" t="s">
        <v>3393</v>
      </c>
      <c r="F95" s="270" t="s">
        <v>3391</v>
      </c>
      <c r="G95" s="270"/>
      <c r="H95" s="270"/>
      <c r="I95" s="270" t="s">
        <v>3391</v>
      </c>
      <c r="J95" s="270"/>
      <c r="K95" s="270"/>
      <c r="L95" s="289">
        <v>29289</v>
      </c>
      <c r="M95" s="289">
        <v>205</v>
      </c>
      <c r="N95" s="289">
        <v>483</v>
      </c>
      <c r="O95" s="270" t="s">
        <v>222</v>
      </c>
      <c r="P95" s="270">
        <v>400</v>
      </c>
      <c r="Q95" s="270"/>
      <c r="R95" s="270">
        <v>6</v>
      </c>
      <c r="S95" s="270"/>
      <c r="T95" s="270" t="s">
        <v>223</v>
      </c>
      <c r="U95" s="289">
        <v>70</v>
      </c>
      <c r="V95" s="289">
        <v>104</v>
      </c>
      <c r="W95" s="222">
        <v>3000</v>
      </c>
      <c r="X95" s="222">
        <v>4000</v>
      </c>
      <c r="Y95" s="270"/>
      <c r="Z95" s="270"/>
      <c r="AA95" s="270">
        <v>1987</v>
      </c>
      <c r="AB95" s="222">
        <v>651</v>
      </c>
      <c r="AC95" s="270"/>
      <c r="AD95" s="270"/>
      <c r="AE95" s="270"/>
      <c r="AF95" s="270"/>
      <c r="AG95" s="270"/>
      <c r="AH95" s="222">
        <v>651</v>
      </c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313"/>
      <c r="BG95" s="313"/>
      <c r="BH95" s="313"/>
      <c r="BI95" s="313"/>
      <c r="BJ95" s="313"/>
      <c r="BK95" s="270"/>
    </row>
    <row r="96" spans="1:63" s="3" customFormat="1" ht="24.95" hidden="1" customHeight="1">
      <c r="A96" s="117" t="s">
        <v>317</v>
      </c>
      <c r="B96" s="311"/>
      <c r="C96" s="270" t="s">
        <v>3394</v>
      </c>
      <c r="D96" s="270" t="s">
        <v>3395</v>
      </c>
      <c r="E96" s="270" t="s">
        <v>3396</v>
      </c>
      <c r="F96" s="270" t="s">
        <v>3394</v>
      </c>
      <c r="G96" s="270" t="s">
        <v>3397</v>
      </c>
      <c r="H96" s="270" t="s">
        <v>3398</v>
      </c>
      <c r="I96" s="270" t="s">
        <v>3394</v>
      </c>
      <c r="J96" s="270">
        <v>3</v>
      </c>
      <c r="K96" s="270" t="s">
        <v>3399</v>
      </c>
      <c r="L96" s="289">
        <v>37834</v>
      </c>
      <c r="M96" s="289">
        <v>5413</v>
      </c>
      <c r="N96" s="289">
        <v>5589</v>
      </c>
      <c r="O96" s="270" t="s">
        <v>222</v>
      </c>
      <c r="P96" s="270">
        <v>400</v>
      </c>
      <c r="Q96" s="270">
        <v>1.2</v>
      </c>
      <c r="R96" s="270">
        <v>8</v>
      </c>
      <c r="S96" s="270">
        <v>9793</v>
      </c>
      <c r="T96" s="270" t="s">
        <v>223</v>
      </c>
      <c r="U96" s="289">
        <v>72</v>
      </c>
      <c r="V96" s="289">
        <v>111</v>
      </c>
      <c r="W96" s="222">
        <v>3904</v>
      </c>
      <c r="X96" s="222">
        <v>5000</v>
      </c>
      <c r="Y96" s="270" t="s">
        <v>588</v>
      </c>
      <c r="Z96" s="270" t="s">
        <v>589</v>
      </c>
      <c r="AA96" s="270">
        <v>1991</v>
      </c>
      <c r="AB96" s="222">
        <v>5988</v>
      </c>
      <c r="AC96" s="270">
        <v>1702</v>
      </c>
      <c r="AD96" s="270">
        <v>1154</v>
      </c>
      <c r="AE96" s="270"/>
      <c r="AF96" s="270">
        <v>550</v>
      </c>
      <c r="AG96" s="270" t="s">
        <v>3400</v>
      </c>
      <c r="AH96" s="222">
        <v>5988</v>
      </c>
      <c r="AI96" s="270">
        <v>1999</v>
      </c>
      <c r="AJ96" s="270">
        <v>2000</v>
      </c>
      <c r="AK96" s="270"/>
      <c r="AL96" s="270"/>
      <c r="AM96" s="270"/>
      <c r="AN96" s="270"/>
      <c r="AO96" s="270"/>
      <c r="AP96" s="270"/>
      <c r="AQ96" s="270" t="s">
        <v>3337</v>
      </c>
      <c r="AR96" s="270">
        <v>3</v>
      </c>
      <c r="AS96" s="270">
        <v>1000</v>
      </c>
      <c r="AT96" s="270" t="s">
        <v>3401</v>
      </c>
      <c r="AU96" s="270" t="s">
        <v>3402</v>
      </c>
      <c r="AV96" s="270" t="s">
        <v>3331</v>
      </c>
      <c r="AW96" s="270">
        <v>1</v>
      </c>
      <c r="AX96" s="270">
        <v>1200</v>
      </c>
      <c r="AY96" s="270" t="s">
        <v>222</v>
      </c>
      <c r="AZ96" s="270" t="s">
        <v>3394</v>
      </c>
      <c r="BA96" s="270"/>
      <c r="BB96" s="270"/>
      <c r="BC96" s="270"/>
      <c r="BD96" s="270"/>
      <c r="BE96" s="270"/>
      <c r="BF96" s="313"/>
      <c r="BG96" s="313"/>
      <c r="BH96" s="313"/>
      <c r="BI96" s="313"/>
      <c r="BJ96" s="313"/>
      <c r="BK96" s="270"/>
    </row>
    <row r="97" spans="1:63" ht="24.95" hidden="1" customHeight="1">
      <c r="A97" s="117"/>
      <c r="B97" s="311"/>
      <c r="C97" s="270" t="s">
        <v>3403</v>
      </c>
      <c r="D97" s="270"/>
      <c r="E97" s="270" t="s">
        <v>3404</v>
      </c>
      <c r="F97" s="270" t="s">
        <v>3403</v>
      </c>
      <c r="G97" s="270"/>
      <c r="H97" s="270"/>
      <c r="I97" s="270" t="s">
        <v>3403</v>
      </c>
      <c r="J97" s="270"/>
      <c r="K97" s="270"/>
      <c r="L97" s="289">
        <v>26570</v>
      </c>
      <c r="M97" s="289">
        <v>859</v>
      </c>
      <c r="N97" s="289">
        <v>1159</v>
      </c>
      <c r="O97" s="270" t="s">
        <v>222</v>
      </c>
      <c r="P97" s="270">
        <v>400</v>
      </c>
      <c r="Q97" s="270"/>
      <c r="R97" s="270">
        <v>6</v>
      </c>
      <c r="S97" s="270"/>
      <c r="T97" s="270" t="s">
        <v>404</v>
      </c>
      <c r="U97" s="289">
        <v>68</v>
      </c>
      <c r="V97" s="289">
        <v>105</v>
      </c>
      <c r="W97" s="222">
        <v>900</v>
      </c>
      <c r="X97" s="222">
        <v>1000</v>
      </c>
      <c r="Y97" s="270"/>
      <c r="Z97" s="270"/>
      <c r="AA97" s="270">
        <v>2009</v>
      </c>
      <c r="AB97" s="222"/>
      <c r="AC97" s="270"/>
      <c r="AD97" s="270"/>
      <c r="AE97" s="270"/>
      <c r="AF97" s="270"/>
      <c r="AG97" s="270"/>
      <c r="AH97" s="222">
        <v>2690</v>
      </c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313"/>
      <c r="BG97" s="313"/>
      <c r="BH97" s="313"/>
      <c r="BI97" s="313"/>
      <c r="BJ97" s="313"/>
      <c r="BK97" s="270"/>
    </row>
    <row r="98" spans="1:63" ht="24.95" hidden="1" customHeight="1">
      <c r="A98" s="117"/>
      <c r="B98" s="311"/>
      <c r="C98" s="270" t="s">
        <v>3403</v>
      </c>
      <c r="D98" s="270"/>
      <c r="E98" s="270" t="s">
        <v>3405</v>
      </c>
      <c r="F98" s="270" t="s">
        <v>3403</v>
      </c>
      <c r="G98" s="270"/>
      <c r="H98" s="270"/>
      <c r="I98" s="270" t="s">
        <v>3403</v>
      </c>
      <c r="J98" s="270"/>
      <c r="K98" s="270"/>
      <c r="L98" s="289">
        <v>20328</v>
      </c>
      <c r="M98" s="289">
        <v>245</v>
      </c>
      <c r="N98" s="289">
        <v>841</v>
      </c>
      <c r="O98" s="270" t="s">
        <v>222</v>
      </c>
      <c r="P98" s="270">
        <v>360</v>
      </c>
      <c r="Q98" s="270"/>
      <c r="R98" s="270">
        <v>6</v>
      </c>
      <c r="S98" s="270"/>
      <c r="T98" s="270" t="s">
        <v>223</v>
      </c>
      <c r="U98" s="289">
        <v>65</v>
      </c>
      <c r="V98" s="289">
        <v>105</v>
      </c>
      <c r="W98" s="222">
        <v>3000</v>
      </c>
      <c r="X98" s="222">
        <v>3000</v>
      </c>
      <c r="Y98" s="270"/>
      <c r="Z98" s="270"/>
      <c r="AA98" s="270">
        <v>2001</v>
      </c>
      <c r="AB98" s="222"/>
      <c r="AC98" s="270"/>
      <c r="AD98" s="270"/>
      <c r="AE98" s="270"/>
      <c r="AF98" s="270"/>
      <c r="AG98" s="270"/>
      <c r="AH98" s="222">
        <v>1037</v>
      </c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313"/>
      <c r="BG98" s="313"/>
      <c r="BH98" s="313"/>
      <c r="BI98" s="313"/>
      <c r="BJ98" s="313"/>
      <c r="BK98" s="270"/>
    </row>
    <row r="99" spans="1:63" ht="24.75" hidden="1" customHeight="1">
      <c r="A99" s="117"/>
      <c r="B99" s="311"/>
      <c r="C99" s="270" t="s">
        <v>3403</v>
      </c>
      <c r="D99" s="270"/>
      <c r="E99" s="270" t="s">
        <v>3406</v>
      </c>
      <c r="F99" s="270" t="s">
        <v>3403</v>
      </c>
      <c r="G99" s="270"/>
      <c r="H99" s="270"/>
      <c r="I99" s="270" t="s">
        <v>3403</v>
      </c>
      <c r="J99" s="270"/>
      <c r="K99" s="270"/>
      <c r="L99" s="289">
        <v>95303</v>
      </c>
      <c r="M99" s="289">
        <v>355</v>
      </c>
      <c r="N99" s="289">
        <v>456</v>
      </c>
      <c r="O99" s="270" t="s">
        <v>222</v>
      </c>
      <c r="P99" s="270">
        <v>400</v>
      </c>
      <c r="Q99" s="270"/>
      <c r="R99" s="270">
        <v>6</v>
      </c>
      <c r="S99" s="270"/>
      <c r="T99" s="270" t="s">
        <v>404</v>
      </c>
      <c r="U99" s="289">
        <v>68</v>
      </c>
      <c r="V99" s="289">
        <v>105</v>
      </c>
      <c r="W99" s="222">
        <v>1000</v>
      </c>
      <c r="X99" s="222">
        <v>1500</v>
      </c>
      <c r="Y99" s="270"/>
      <c r="Z99" s="270"/>
      <c r="AA99" s="270">
        <v>2009</v>
      </c>
      <c r="AB99" s="222"/>
      <c r="AC99" s="270"/>
      <c r="AD99" s="270"/>
      <c r="AE99" s="270"/>
      <c r="AF99" s="270"/>
      <c r="AG99" s="270"/>
      <c r="AH99" s="222">
        <v>11109</v>
      </c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313"/>
      <c r="BG99" s="313"/>
      <c r="BH99" s="313"/>
      <c r="BI99" s="313"/>
      <c r="BJ99" s="313"/>
      <c r="BK99" s="270"/>
    </row>
    <row r="100" spans="1:63" s="200" customFormat="1" ht="24.75" hidden="1" customHeight="1">
      <c r="A100" s="201"/>
      <c r="B100" s="311"/>
      <c r="C100" s="270" t="s">
        <v>3407</v>
      </c>
      <c r="D100" s="270" t="s">
        <v>3408</v>
      </c>
      <c r="E100" s="270" t="s">
        <v>3409</v>
      </c>
      <c r="F100" s="270" t="s">
        <v>3407</v>
      </c>
      <c r="G100" s="270" t="s">
        <v>3410</v>
      </c>
      <c r="H100" s="270"/>
      <c r="I100" s="270" t="s">
        <v>3407</v>
      </c>
      <c r="J100" s="270">
        <v>1</v>
      </c>
      <c r="K100" s="270" t="s">
        <v>3411</v>
      </c>
      <c r="L100" s="289">
        <v>39799</v>
      </c>
      <c r="M100" s="289">
        <v>1843</v>
      </c>
      <c r="N100" s="289">
        <v>2455</v>
      </c>
      <c r="O100" s="270" t="s">
        <v>2957</v>
      </c>
      <c r="P100" s="270">
        <v>400</v>
      </c>
      <c r="Q100" s="270">
        <v>1.2</v>
      </c>
      <c r="R100" s="270">
        <v>8</v>
      </c>
      <c r="S100" s="270"/>
      <c r="T100" s="270" t="s">
        <v>223</v>
      </c>
      <c r="U100" s="289">
        <v>75</v>
      </c>
      <c r="V100" s="289">
        <v>110</v>
      </c>
      <c r="W100" s="222">
        <v>6800</v>
      </c>
      <c r="X100" s="222">
        <v>10000</v>
      </c>
      <c r="Y100" s="270" t="s">
        <v>254</v>
      </c>
      <c r="Z100" s="270" t="s">
        <v>3412</v>
      </c>
      <c r="AA100" s="270" t="s">
        <v>3413</v>
      </c>
      <c r="AB100" s="222">
        <v>1605</v>
      </c>
      <c r="AC100" s="270">
        <v>10</v>
      </c>
      <c r="AD100" s="270"/>
      <c r="AE100" s="270"/>
      <c r="AF100" s="270"/>
      <c r="AG100" s="270"/>
      <c r="AH100" s="222">
        <v>1605</v>
      </c>
      <c r="AI100" s="270">
        <v>1995</v>
      </c>
      <c r="AJ100" s="270">
        <v>2002</v>
      </c>
      <c r="AK100" s="270"/>
      <c r="AL100" s="270"/>
      <c r="AM100" s="270"/>
      <c r="AN100" s="270"/>
      <c r="AO100" s="270"/>
      <c r="AP100" s="270"/>
      <c r="AQ100" s="270" t="s">
        <v>2507</v>
      </c>
      <c r="AR100" s="270">
        <v>1</v>
      </c>
      <c r="AS100" s="270">
        <v>7857</v>
      </c>
      <c r="AT100" s="270" t="s">
        <v>223</v>
      </c>
      <c r="AU100" s="270" t="s">
        <v>3414</v>
      </c>
      <c r="AV100" s="270" t="s">
        <v>2508</v>
      </c>
      <c r="AW100" s="270">
        <v>2</v>
      </c>
      <c r="AX100" s="270">
        <v>1100</v>
      </c>
      <c r="AY100" s="270" t="s">
        <v>3415</v>
      </c>
      <c r="AZ100" s="270" t="s">
        <v>3416</v>
      </c>
      <c r="BA100" s="270" t="s">
        <v>3337</v>
      </c>
      <c r="BB100" s="270">
        <v>2</v>
      </c>
      <c r="BC100" s="270">
        <v>1292</v>
      </c>
      <c r="BD100" s="270" t="s">
        <v>3417</v>
      </c>
      <c r="BE100" s="270"/>
      <c r="BF100" s="270"/>
      <c r="BG100" s="270"/>
      <c r="BH100" s="270"/>
      <c r="BI100" s="270"/>
      <c r="BJ100" s="270"/>
      <c r="BK100" s="270"/>
    </row>
    <row r="101" spans="1:63" s="200" customFormat="1" ht="24.75" hidden="1" customHeight="1">
      <c r="A101" s="201"/>
      <c r="B101" s="333"/>
      <c r="C101" s="270" t="s">
        <v>3418</v>
      </c>
      <c r="D101" s="270"/>
      <c r="E101" s="270" t="s">
        <v>3419</v>
      </c>
      <c r="F101" s="270" t="s">
        <v>3418</v>
      </c>
      <c r="G101" s="270"/>
      <c r="H101" s="270"/>
      <c r="I101" s="270" t="s">
        <v>3418</v>
      </c>
      <c r="J101" s="270"/>
      <c r="K101" s="270"/>
      <c r="L101" s="289">
        <v>22645</v>
      </c>
      <c r="M101" s="289"/>
      <c r="N101" s="289"/>
      <c r="O101" s="270" t="s">
        <v>222</v>
      </c>
      <c r="P101" s="270">
        <v>400</v>
      </c>
      <c r="Q101" s="270"/>
      <c r="R101" s="270">
        <v>8</v>
      </c>
      <c r="S101" s="270"/>
      <c r="T101" s="270" t="s">
        <v>404</v>
      </c>
      <c r="U101" s="289">
        <v>71</v>
      </c>
      <c r="V101" s="289">
        <v>106</v>
      </c>
      <c r="W101" s="222">
        <v>500</v>
      </c>
      <c r="X101" s="222">
        <v>1000</v>
      </c>
      <c r="Y101" s="270"/>
      <c r="Z101" s="270"/>
      <c r="AA101" s="270">
        <v>2012</v>
      </c>
      <c r="AB101" s="222"/>
      <c r="AC101" s="270"/>
      <c r="AD101" s="270"/>
      <c r="AE101" s="270"/>
      <c r="AF101" s="270"/>
      <c r="AG101" s="270"/>
      <c r="AH101" s="222">
        <v>2000</v>
      </c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313"/>
      <c r="BG101" s="313"/>
      <c r="BH101" s="313"/>
      <c r="BI101" s="313"/>
      <c r="BJ101" s="313"/>
      <c r="BK101" s="270"/>
    </row>
    <row r="102" spans="1:63" ht="24.95" hidden="1" customHeight="1">
      <c r="A102" s="117">
        <v>1</v>
      </c>
      <c r="B102" s="311" t="s">
        <v>1920</v>
      </c>
      <c r="C102" s="299" t="s">
        <v>1921</v>
      </c>
      <c r="D102" s="270"/>
      <c r="E102" s="272">
        <f>COUNTA(E103:E117)</f>
        <v>15</v>
      </c>
      <c r="F102" s="270"/>
      <c r="G102" s="270"/>
      <c r="H102" s="270"/>
      <c r="I102" s="270"/>
      <c r="J102" s="270"/>
      <c r="K102" s="270"/>
      <c r="L102" s="289">
        <f>SUM(L103:L117)</f>
        <v>604250</v>
      </c>
      <c r="M102" s="289">
        <f>SUM(M103:M117)</f>
        <v>49039.839999999997</v>
      </c>
      <c r="N102" s="289">
        <f>SUM(N103:N117)</f>
        <v>64295.520000000004</v>
      </c>
      <c r="O102" s="270"/>
      <c r="P102" s="270"/>
      <c r="Q102" s="270"/>
      <c r="R102" s="270"/>
      <c r="S102" s="270"/>
      <c r="T102" s="270"/>
      <c r="U102" s="289"/>
      <c r="V102" s="289"/>
      <c r="W102" s="222"/>
      <c r="X102" s="222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22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312"/>
      <c r="BG102" s="312"/>
      <c r="BH102" s="312"/>
      <c r="BI102" s="312"/>
      <c r="BJ102" s="312"/>
      <c r="BK102" s="313"/>
    </row>
    <row r="103" spans="1:63" ht="24.95" hidden="1" customHeight="1">
      <c r="A103" s="117">
        <v>2</v>
      </c>
      <c r="B103" s="311"/>
      <c r="C103" s="270" t="s">
        <v>2837</v>
      </c>
      <c r="D103" s="270" t="s">
        <v>2838</v>
      </c>
      <c r="E103" s="270" t="s">
        <v>2839</v>
      </c>
      <c r="F103" s="270" t="s">
        <v>2837</v>
      </c>
      <c r="G103" s="270" t="s">
        <v>2840</v>
      </c>
      <c r="H103" s="304" t="s">
        <v>2841</v>
      </c>
      <c r="I103" s="270" t="s">
        <v>2842</v>
      </c>
      <c r="J103" s="270">
        <v>83</v>
      </c>
      <c r="K103" s="270" t="s">
        <v>2843</v>
      </c>
      <c r="L103" s="289">
        <v>33917</v>
      </c>
      <c r="M103" s="289">
        <v>4057</v>
      </c>
      <c r="N103" s="289">
        <v>12961</v>
      </c>
      <c r="O103" s="270" t="s">
        <v>2465</v>
      </c>
      <c r="P103" s="270">
        <v>400</v>
      </c>
      <c r="Q103" s="270">
        <v>1.25</v>
      </c>
      <c r="R103" s="270">
        <v>8</v>
      </c>
      <c r="S103" s="270">
        <v>4375</v>
      </c>
      <c r="T103" s="270" t="s">
        <v>2516</v>
      </c>
      <c r="U103" s="289">
        <v>72</v>
      </c>
      <c r="V103" s="289">
        <v>107</v>
      </c>
      <c r="W103" s="222">
        <v>17608</v>
      </c>
      <c r="X103" s="222">
        <v>30000</v>
      </c>
      <c r="Y103" s="270" t="s">
        <v>2500</v>
      </c>
      <c r="Z103" s="270" t="s">
        <v>2504</v>
      </c>
      <c r="AA103" s="270">
        <v>1979</v>
      </c>
      <c r="AB103" s="270"/>
      <c r="AC103" s="270">
        <v>6197</v>
      </c>
      <c r="AD103" s="270">
        <v>751</v>
      </c>
      <c r="AE103" s="270"/>
      <c r="AF103" s="270">
        <v>53</v>
      </c>
      <c r="AG103" s="270"/>
      <c r="AH103" s="222">
        <v>7001</v>
      </c>
      <c r="AI103" s="270">
        <v>1998</v>
      </c>
      <c r="AJ103" s="270" t="s">
        <v>2844</v>
      </c>
      <c r="AK103" s="270">
        <v>1</v>
      </c>
      <c r="AL103" s="270">
        <v>1900</v>
      </c>
      <c r="AM103" s="270">
        <v>4</v>
      </c>
      <c r="AN103" s="270" t="s">
        <v>2845</v>
      </c>
      <c r="AO103" s="270">
        <v>1075</v>
      </c>
      <c r="AP103" s="270"/>
      <c r="AQ103" s="270" t="s">
        <v>2846</v>
      </c>
      <c r="AR103" s="270">
        <v>1</v>
      </c>
      <c r="AS103" s="270">
        <v>7140</v>
      </c>
      <c r="AT103" s="290"/>
      <c r="AU103" s="270" t="s">
        <v>2847</v>
      </c>
      <c r="AV103" s="270" t="s">
        <v>2848</v>
      </c>
      <c r="AW103" s="270">
        <v>2</v>
      </c>
      <c r="AX103" s="270">
        <v>150</v>
      </c>
      <c r="AY103" s="270"/>
      <c r="AZ103" s="270"/>
      <c r="BA103" s="270" t="s">
        <v>2849</v>
      </c>
      <c r="BB103" s="270">
        <v>2</v>
      </c>
      <c r="BC103" s="270">
        <v>60</v>
      </c>
      <c r="BD103" s="270"/>
      <c r="BE103" s="270"/>
      <c r="BF103" s="270"/>
      <c r="BG103" s="312"/>
      <c r="BH103" s="312"/>
      <c r="BI103" s="312"/>
      <c r="BJ103" s="312"/>
      <c r="BK103" s="313"/>
    </row>
    <row r="104" spans="1:63" ht="24.95" hidden="1" customHeight="1">
      <c r="A104" s="117">
        <v>3</v>
      </c>
      <c r="B104" s="311"/>
      <c r="C104" s="270" t="s">
        <v>2850</v>
      </c>
      <c r="D104" s="270" t="s">
        <v>2851</v>
      </c>
      <c r="E104" s="270" t="s">
        <v>2852</v>
      </c>
      <c r="F104" s="270" t="s">
        <v>2850</v>
      </c>
      <c r="G104" s="270" t="s">
        <v>2853</v>
      </c>
      <c r="H104" s="304" t="s">
        <v>2854</v>
      </c>
      <c r="I104" s="270" t="s">
        <v>2850</v>
      </c>
      <c r="J104" s="270">
        <v>18</v>
      </c>
      <c r="K104" s="270" t="s">
        <v>2855</v>
      </c>
      <c r="L104" s="289">
        <v>41392</v>
      </c>
      <c r="M104" s="289">
        <v>6217</v>
      </c>
      <c r="N104" s="289">
        <v>6392.77</v>
      </c>
      <c r="O104" s="270" t="s">
        <v>2465</v>
      </c>
      <c r="P104" s="270">
        <v>400</v>
      </c>
      <c r="Q104" s="270">
        <v>1.2</v>
      </c>
      <c r="R104" s="270">
        <v>8</v>
      </c>
      <c r="S104" s="270">
        <v>5120</v>
      </c>
      <c r="T104" s="270" t="s">
        <v>2516</v>
      </c>
      <c r="U104" s="289">
        <v>87</v>
      </c>
      <c r="V104" s="289">
        <v>115</v>
      </c>
      <c r="W104" s="222">
        <v>8500</v>
      </c>
      <c r="X104" s="222">
        <v>15000</v>
      </c>
      <c r="Y104" s="270" t="s">
        <v>2821</v>
      </c>
      <c r="Z104" s="270" t="s">
        <v>2504</v>
      </c>
      <c r="AA104" s="270">
        <v>1979</v>
      </c>
      <c r="AB104" s="270">
        <v>661.5</v>
      </c>
      <c r="AC104" s="270"/>
      <c r="AD104" s="270"/>
      <c r="AE104" s="270"/>
      <c r="AF104" s="270"/>
      <c r="AG104" s="270"/>
      <c r="AH104" s="222">
        <v>1102</v>
      </c>
      <c r="AI104" s="270">
        <v>1968</v>
      </c>
      <c r="AJ104" s="270">
        <v>1979</v>
      </c>
      <c r="AK104" s="270">
        <v>1</v>
      </c>
      <c r="AL104" s="270">
        <v>3269</v>
      </c>
      <c r="AM104" s="270"/>
      <c r="AN104" s="270"/>
      <c r="AO104" s="270"/>
      <c r="AP104" s="270" t="s">
        <v>2856</v>
      </c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312"/>
      <c r="BH104" s="312"/>
      <c r="BI104" s="312"/>
      <c r="BJ104" s="312"/>
      <c r="BK104" s="313"/>
    </row>
    <row r="105" spans="1:63" ht="24.95" hidden="1" customHeight="1">
      <c r="A105" s="117">
        <v>4</v>
      </c>
      <c r="B105" s="311"/>
      <c r="C105" s="270" t="s">
        <v>2857</v>
      </c>
      <c r="D105" s="270" t="s">
        <v>2858</v>
      </c>
      <c r="E105" s="270" t="s">
        <v>2859</v>
      </c>
      <c r="F105" s="270" t="s">
        <v>2857</v>
      </c>
      <c r="G105" s="270" t="s">
        <v>2860</v>
      </c>
      <c r="H105" s="304" t="s">
        <v>2861</v>
      </c>
      <c r="I105" s="270" t="s">
        <v>2857</v>
      </c>
      <c r="J105" s="270">
        <v>9</v>
      </c>
      <c r="K105" s="270" t="s">
        <v>2855</v>
      </c>
      <c r="L105" s="289">
        <v>55063</v>
      </c>
      <c r="M105" s="289">
        <v>14771</v>
      </c>
      <c r="N105" s="289">
        <v>15379</v>
      </c>
      <c r="O105" s="270" t="s">
        <v>2465</v>
      </c>
      <c r="P105" s="270">
        <v>400</v>
      </c>
      <c r="Q105" s="270">
        <v>1.25</v>
      </c>
      <c r="R105" s="270">
        <v>8</v>
      </c>
      <c r="S105" s="270">
        <v>3611</v>
      </c>
      <c r="T105" s="270" t="s">
        <v>2516</v>
      </c>
      <c r="U105" s="289">
        <v>68</v>
      </c>
      <c r="V105" s="289">
        <v>105</v>
      </c>
      <c r="W105" s="222">
        <v>25000</v>
      </c>
      <c r="X105" s="222">
        <v>35000</v>
      </c>
      <c r="Y105" s="270" t="s">
        <v>2498</v>
      </c>
      <c r="Z105" s="270" t="s">
        <v>2504</v>
      </c>
      <c r="AA105" s="270">
        <v>1988</v>
      </c>
      <c r="AB105" s="270">
        <v>3092</v>
      </c>
      <c r="AC105" s="270"/>
      <c r="AD105" s="270">
        <v>850</v>
      </c>
      <c r="AE105" s="270"/>
      <c r="AF105" s="270"/>
      <c r="AG105" s="270"/>
      <c r="AH105" s="222">
        <v>3942</v>
      </c>
      <c r="AI105" s="270">
        <v>1998</v>
      </c>
      <c r="AJ105" s="270"/>
      <c r="AK105" s="270">
        <v>1</v>
      </c>
      <c r="AL105" s="270">
        <v>496</v>
      </c>
      <c r="AM105" s="270"/>
      <c r="AN105" s="270"/>
      <c r="AO105" s="270"/>
      <c r="AP105" s="270"/>
      <c r="AQ105" s="270"/>
      <c r="AR105" s="270"/>
      <c r="AS105" s="270"/>
      <c r="AT105" s="29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70"/>
      <c r="BG105" s="312"/>
      <c r="BH105" s="312"/>
      <c r="BI105" s="312"/>
      <c r="BJ105" s="312"/>
      <c r="BK105" s="313"/>
    </row>
    <row r="106" spans="1:63" ht="24.95" hidden="1" customHeight="1">
      <c r="A106" s="117">
        <v>5</v>
      </c>
      <c r="B106" s="311"/>
      <c r="C106" s="270" t="s">
        <v>2857</v>
      </c>
      <c r="D106" s="270" t="s">
        <v>2862</v>
      </c>
      <c r="E106" s="270" t="s">
        <v>2863</v>
      </c>
      <c r="F106" s="270" t="s">
        <v>2857</v>
      </c>
      <c r="G106" s="270" t="s">
        <v>2864</v>
      </c>
      <c r="H106" s="304" t="s">
        <v>2861</v>
      </c>
      <c r="I106" s="270" t="s">
        <v>2857</v>
      </c>
      <c r="J106" s="270">
        <v>2</v>
      </c>
      <c r="K106" s="270" t="s">
        <v>2855</v>
      </c>
      <c r="L106" s="289">
        <v>69620</v>
      </c>
      <c r="M106" s="289">
        <v>750</v>
      </c>
      <c r="N106" s="289">
        <v>930</v>
      </c>
      <c r="O106" s="270" t="s">
        <v>2497</v>
      </c>
      <c r="P106" s="270">
        <v>400</v>
      </c>
      <c r="Q106" s="270">
        <v>1.25</v>
      </c>
      <c r="R106" s="270">
        <v>8</v>
      </c>
      <c r="S106" s="270">
        <v>3611</v>
      </c>
      <c r="T106" s="270" t="s">
        <v>2516</v>
      </c>
      <c r="U106" s="289">
        <v>70</v>
      </c>
      <c r="V106" s="289">
        <v>105</v>
      </c>
      <c r="W106" s="222" t="s">
        <v>2824</v>
      </c>
      <c r="X106" s="222">
        <v>1300</v>
      </c>
      <c r="Y106" s="270" t="s">
        <v>2498</v>
      </c>
      <c r="Z106" s="270" t="s">
        <v>2504</v>
      </c>
      <c r="AA106" s="270">
        <v>1993</v>
      </c>
      <c r="AB106" s="270">
        <v>747</v>
      </c>
      <c r="AC106" s="270"/>
      <c r="AD106" s="270">
        <v>415</v>
      </c>
      <c r="AE106" s="270"/>
      <c r="AF106" s="270"/>
      <c r="AG106" s="270"/>
      <c r="AH106" s="222">
        <f>AD106+AB106</f>
        <v>1162</v>
      </c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312"/>
      <c r="BH106" s="312"/>
      <c r="BI106" s="312"/>
      <c r="BJ106" s="312"/>
      <c r="BK106" s="313"/>
    </row>
    <row r="107" spans="1:63" ht="24.95" hidden="1" customHeight="1">
      <c r="A107" s="117">
        <v>6</v>
      </c>
      <c r="B107" s="311"/>
      <c r="C107" s="270" t="s">
        <v>2865</v>
      </c>
      <c r="D107" s="270" t="s">
        <v>2866</v>
      </c>
      <c r="E107" s="270" t="s">
        <v>2867</v>
      </c>
      <c r="F107" s="270" t="s">
        <v>2865</v>
      </c>
      <c r="G107" s="270" t="s">
        <v>2868</v>
      </c>
      <c r="H107" s="304" t="s">
        <v>2869</v>
      </c>
      <c r="I107" s="270" t="s">
        <v>2822</v>
      </c>
      <c r="J107" s="270">
        <v>3</v>
      </c>
      <c r="K107" s="270" t="s">
        <v>2855</v>
      </c>
      <c r="L107" s="289">
        <v>37447</v>
      </c>
      <c r="M107" s="289">
        <v>834</v>
      </c>
      <c r="N107" s="289">
        <v>954</v>
      </c>
      <c r="O107" s="270" t="s">
        <v>2465</v>
      </c>
      <c r="P107" s="270">
        <v>400</v>
      </c>
      <c r="Q107" s="270">
        <v>1.2</v>
      </c>
      <c r="R107" s="270">
        <v>8</v>
      </c>
      <c r="S107" s="270">
        <v>4534</v>
      </c>
      <c r="T107" s="270" t="s">
        <v>2516</v>
      </c>
      <c r="U107" s="289">
        <v>73</v>
      </c>
      <c r="V107" s="289">
        <v>108</v>
      </c>
      <c r="W107" s="222">
        <v>3000</v>
      </c>
      <c r="X107" s="222">
        <v>5000</v>
      </c>
      <c r="Y107" s="270" t="s">
        <v>2870</v>
      </c>
      <c r="Z107" s="270" t="s">
        <v>2871</v>
      </c>
      <c r="AA107" s="270">
        <v>1997</v>
      </c>
      <c r="AB107" s="270">
        <v>2342</v>
      </c>
      <c r="AC107" s="270" t="s">
        <v>2824</v>
      </c>
      <c r="AD107" s="270">
        <v>1180</v>
      </c>
      <c r="AE107" s="270"/>
      <c r="AF107" s="270"/>
      <c r="AG107" s="270"/>
      <c r="AH107" s="222">
        <f>AD107+AA107</f>
        <v>3177</v>
      </c>
      <c r="AI107" s="270">
        <v>1999</v>
      </c>
      <c r="AJ107" s="270">
        <v>2001</v>
      </c>
      <c r="AK107" s="270"/>
      <c r="AL107" s="270"/>
      <c r="AM107" s="270"/>
      <c r="AN107" s="270"/>
      <c r="AO107" s="270"/>
      <c r="AP107" s="270"/>
      <c r="AQ107" s="270" t="s">
        <v>2825</v>
      </c>
      <c r="AR107" s="270">
        <v>1</v>
      </c>
      <c r="AS107" s="270">
        <v>130</v>
      </c>
      <c r="AT107" s="270"/>
      <c r="AU107" s="270" t="s">
        <v>2872</v>
      </c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0"/>
      <c r="BG107" s="312"/>
      <c r="BH107" s="312"/>
      <c r="BI107" s="312"/>
      <c r="BJ107" s="312"/>
      <c r="BK107" s="313"/>
    </row>
    <row r="108" spans="1:63" ht="24.95" hidden="1" customHeight="1">
      <c r="A108" s="117"/>
      <c r="B108" s="311"/>
      <c r="C108" s="270" t="s">
        <v>2873</v>
      </c>
      <c r="D108" s="270" t="s">
        <v>2874</v>
      </c>
      <c r="E108" s="270" t="s">
        <v>2875</v>
      </c>
      <c r="F108" s="270" t="s">
        <v>2873</v>
      </c>
      <c r="G108" s="270" t="s">
        <v>2876</v>
      </c>
      <c r="H108" s="304" t="s">
        <v>2877</v>
      </c>
      <c r="I108" s="270" t="s">
        <v>2873</v>
      </c>
      <c r="J108" s="270">
        <v>2</v>
      </c>
      <c r="K108" s="270" t="s">
        <v>2855</v>
      </c>
      <c r="L108" s="289">
        <v>44812</v>
      </c>
      <c r="M108" s="289">
        <v>7730</v>
      </c>
      <c r="N108" s="289">
        <v>5074</v>
      </c>
      <c r="O108" s="270" t="s">
        <v>2878</v>
      </c>
      <c r="P108" s="270">
        <v>400</v>
      </c>
      <c r="Q108" s="270">
        <v>1.2</v>
      </c>
      <c r="R108" s="270">
        <v>8</v>
      </c>
      <c r="S108" s="270">
        <v>3257</v>
      </c>
      <c r="T108" s="270" t="s">
        <v>2516</v>
      </c>
      <c r="U108" s="289">
        <v>75</v>
      </c>
      <c r="V108" s="289">
        <v>110</v>
      </c>
      <c r="W108" s="222">
        <v>6000</v>
      </c>
      <c r="X108" s="222">
        <v>8000</v>
      </c>
      <c r="Y108" s="270" t="s">
        <v>2498</v>
      </c>
      <c r="Z108" s="270" t="s">
        <v>2504</v>
      </c>
      <c r="AA108" s="270">
        <v>2006</v>
      </c>
      <c r="AB108" s="270">
        <v>533</v>
      </c>
      <c r="AC108" s="270">
        <v>0</v>
      </c>
      <c r="AD108" s="270">
        <v>400</v>
      </c>
      <c r="AE108" s="270">
        <v>0</v>
      </c>
      <c r="AF108" s="270">
        <v>0</v>
      </c>
      <c r="AG108" s="270">
        <v>0</v>
      </c>
      <c r="AH108" s="222">
        <v>10950</v>
      </c>
      <c r="AI108" s="270" t="s">
        <v>2824</v>
      </c>
      <c r="AJ108" s="270"/>
      <c r="AK108" s="270">
        <v>0</v>
      </c>
      <c r="AL108" s="270"/>
      <c r="AM108" s="270">
        <v>0</v>
      </c>
      <c r="AN108" s="270">
        <v>0</v>
      </c>
      <c r="AO108" s="270"/>
      <c r="AP108" s="270"/>
      <c r="AQ108" s="270">
        <v>0</v>
      </c>
      <c r="AR108" s="270">
        <v>0</v>
      </c>
      <c r="AS108" s="270">
        <v>0</v>
      </c>
      <c r="AT108" s="290">
        <v>0</v>
      </c>
      <c r="AU108" s="270">
        <v>0</v>
      </c>
      <c r="AV108" s="270"/>
      <c r="AW108" s="270"/>
      <c r="AX108" s="270"/>
      <c r="AY108" s="270"/>
      <c r="AZ108" s="270"/>
      <c r="BA108" s="270"/>
      <c r="BB108" s="270"/>
      <c r="BC108" s="270"/>
      <c r="BD108" s="270"/>
      <c r="BE108" s="270"/>
      <c r="BF108" s="270"/>
      <c r="BG108" s="312"/>
      <c r="BH108" s="312"/>
      <c r="BI108" s="312"/>
      <c r="BJ108" s="312"/>
      <c r="BK108" s="313"/>
    </row>
    <row r="109" spans="1:63" ht="24.95" hidden="1" customHeight="1">
      <c r="A109" s="117">
        <v>7</v>
      </c>
      <c r="B109" s="311"/>
      <c r="C109" s="270" t="s">
        <v>2873</v>
      </c>
      <c r="D109" s="270" t="s">
        <v>2874</v>
      </c>
      <c r="E109" s="334" t="s">
        <v>2879</v>
      </c>
      <c r="F109" s="270" t="s">
        <v>2873</v>
      </c>
      <c r="G109" s="270"/>
      <c r="H109" s="304"/>
      <c r="I109" s="270" t="s">
        <v>2880</v>
      </c>
      <c r="J109" s="270"/>
      <c r="K109" s="270"/>
      <c r="L109" s="289">
        <v>2672</v>
      </c>
      <c r="M109" s="289">
        <v>2672</v>
      </c>
      <c r="N109" s="289">
        <v>2672</v>
      </c>
      <c r="O109" s="270" t="s">
        <v>2878</v>
      </c>
      <c r="P109" s="270">
        <v>100</v>
      </c>
      <c r="Q109" s="270">
        <v>1.2</v>
      </c>
      <c r="R109" s="270">
        <v>6</v>
      </c>
      <c r="S109" s="270">
        <v>3257</v>
      </c>
      <c r="T109" s="270"/>
      <c r="U109" s="289"/>
      <c r="V109" s="289"/>
      <c r="W109" s="222"/>
      <c r="X109" s="222"/>
      <c r="Y109" s="270"/>
      <c r="Z109" s="270"/>
      <c r="AA109" s="270">
        <v>2011</v>
      </c>
      <c r="AB109" s="270">
        <v>533</v>
      </c>
      <c r="AC109" s="270">
        <v>0</v>
      </c>
      <c r="AD109" s="270">
        <v>400</v>
      </c>
      <c r="AE109" s="270">
        <v>0</v>
      </c>
      <c r="AF109" s="270">
        <v>0</v>
      </c>
      <c r="AG109" s="270">
        <v>0</v>
      </c>
      <c r="AH109" s="222">
        <v>1897</v>
      </c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9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312"/>
      <c r="BH109" s="312"/>
      <c r="BI109" s="312"/>
      <c r="BJ109" s="312"/>
      <c r="BK109" s="313"/>
    </row>
    <row r="110" spans="1:63" ht="24.95" hidden="1" customHeight="1">
      <c r="A110" s="117"/>
      <c r="B110" s="311"/>
      <c r="C110" s="270" t="s">
        <v>2881</v>
      </c>
      <c r="D110" s="270" t="s">
        <v>2882</v>
      </c>
      <c r="E110" s="270" t="s">
        <v>2883</v>
      </c>
      <c r="F110" s="270" t="s">
        <v>2881</v>
      </c>
      <c r="G110" s="270" t="s">
        <v>2884</v>
      </c>
      <c r="H110" s="304" t="s">
        <v>2885</v>
      </c>
      <c r="I110" s="270" t="s">
        <v>2881</v>
      </c>
      <c r="J110" s="270">
        <v>2</v>
      </c>
      <c r="K110" s="270" t="s">
        <v>2855</v>
      </c>
      <c r="L110" s="289">
        <v>34186</v>
      </c>
      <c r="M110" s="289">
        <v>1590.84</v>
      </c>
      <c r="N110" s="289">
        <v>2086.7800000000002</v>
      </c>
      <c r="O110" s="270" t="s">
        <v>2886</v>
      </c>
      <c r="P110" s="270">
        <v>400</v>
      </c>
      <c r="Q110" s="270">
        <v>1.2</v>
      </c>
      <c r="R110" s="270">
        <v>8</v>
      </c>
      <c r="S110" s="270">
        <v>3307</v>
      </c>
      <c r="T110" s="270" t="s">
        <v>2466</v>
      </c>
      <c r="U110" s="289">
        <v>64</v>
      </c>
      <c r="V110" s="289">
        <v>100</v>
      </c>
      <c r="W110" s="222">
        <v>864</v>
      </c>
      <c r="X110" s="222">
        <v>6000</v>
      </c>
      <c r="Y110" s="270" t="s">
        <v>2498</v>
      </c>
      <c r="Z110" s="270" t="s">
        <v>2504</v>
      </c>
      <c r="AA110" s="270">
        <v>1990</v>
      </c>
      <c r="AB110" s="270">
        <v>458</v>
      </c>
      <c r="AC110" s="270">
        <v>0</v>
      </c>
      <c r="AD110" s="270">
        <v>525</v>
      </c>
      <c r="AE110" s="270">
        <v>0</v>
      </c>
      <c r="AF110" s="270">
        <v>0</v>
      </c>
      <c r="AG110" s="270"/>
      <c r="AH110" s="222">
        <v>6833</v>
      </c>
      <c r="AI110" s="270"/>
      <c r="AJ110" s="270"/>
      <c r="AK110" s="270">
        <v>0</v>
      </c>
      <c r="AL110" s="270">
        <v>0</v>
      </c>
      <c r="AM110" s="270">
        <v>0</v>
      </c>
      <c r="AN110" s="270">
        <v>0</v>
      </c>
      <c r="AO110" s="270"/>
      <c r="AP110" s="270"/>
      <c r="AQ110" s="270"/>
      <c r="AR110" s="270"/>
      <c r="AS110" s="270"/>
      <c r="AT110" s="29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312"/>
      <c r="BH110" s="312"/>
      <c r="BI110" s="333"/>
      <c r="BJ110" s="333"/>
      <c r="BK110" s="313"/>
    </row>
    <row r="111" spans="1:63" ht="24.95" hidden="1" customHeight="1">
      <c r="A111" s="117">
        <v>8</v>
      </c>
      <c r="B111" s="315"/>
      <c r="C111" s="299" t="s">
        <v>2887</v>
      </c>
      <c r="D111" s="299" t="s">
        <v>2888</v>
      </c>
      <c r="E111" s="299" t="s">
        <v>2889</v>
      </c>
      <c r="F111" s="299" t="s">
        <v>2887</v>
      </c>
      <c r="G111" s="299" t="s">
        <v>2890</v>
      </c>
      <c r="H111" s="323" t="s">
        <v>2891</v>
      </c>
      <c r="I111" s="299" t="s">
        <v>2887</v>
      </c>
      <c r="J111" s="299">
        <v>1</v>
      </c>
      <c r="K111" s="299" t="s">
        <v>2892</v>
      </c>
      <c r="L111" s="289">
        <v>64145</v>
      </c>
      <c r="M111" s="324">
        <v>620</v>
      </c>
      <c r="N111" s="324">
        <v>918</v>
      </c>
      <c r="O111" s="299" t="s">
        <v>2878</v>
      </c>
      <c r="P111" s="299">
        <v>400</v>
      </c>
      <c r="Q111" s="299">
        <v>1.2</v>
      </c>
      <c r="R111" s="299">
        <v>8</v>
      </c>
      <c r="S111" s="299">
        <v>4991</v>
      </c>
      <c r="T111" s="299" t="s">
        <v>2516</v>
      </c>
      <c r="U111" s="324">
        <v>68</v>
      </c>
      <c r="V111" s="324">
        <v>105</v>
      </c>
      <c r="W111" s="220">
        <v>5000</v>
      </c>
      <c r="X111" s="220">
        <v>6500</v>
      </c>
      <c r="Y111" s="299" t="s">
        <v>2498</v>
      </c>
      <c r="Z111" s="299" t="s">
        <v>2504</v>
      </c>
      <c r="AA111" s="299">
        <v>1998</v>
      </c>
      <c r="AB111" s="299">
        <v>5797</v>
      </c>
      <c r="AC111" s="299">
        <v>1100</v>
      </c>
      <c r="AD111" s="299"/>
      <c r="AE111" s="299"/>
      <c r="AF111" s="299"/>
      <c r="AG111" s="299"/>
      <c r="AH111" s="220">
        <v>6897</v>
      </c>
      <c r="AI111" s="299">
        <v>2000</v>
      </c>
      <c r="AJ111" s="299">
        <v>2003</v>
      </c>
      <c r="AK111" s="299"/>
      <c r="AL111" s="299"/>
      <c r="AM111" s="299"/>
      <c r="AN111" s="299"/>
      <c r="AO111" s="299"/>
      <c r="AP111" s="299"/>
      <c r="AQ111" s="299" t="s">
        <v>2818</v>
      </c>
      <c r="AR111" s="299">
        <v>6</v>
      </c>
      <c r="AS111" s="299">
        <v>1874</v>
      </c>
      <c r="AT111" s="299"/>
      <c r="AU111" s="299" t="s">
        <v>2893</v>
      </c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333"/>
      <c r="BH111" s="333"/>
      <c r="BI111" s="333"/>
      <c r="BJ111" s="333"/>
      <c r="BK111" s="313"/>
    </row>
    <row r="112" spans="1:63" ht="24.95" hidden="1" customHeight="1">
      <c r="A112" s="140">
        <v>9</v>
      </c>
      <c r="B112" s="311"/>
      <c r="C112" s="270" t="s">
        <v>2894</v>
      </c>
      <c r="D112" s="270"/>
      <c r="E112" s="270" t="s">
        <v>2895</v>
      </c>
      <c r="F112" s="270" t="s">
        <v>2896</v>
      </c>
      <c r="G112" s="270"/>
      <c r="H112" s="304"/>
      <c r="I112" s="270" t="s">
        <v>2897</v>
      </c>
      <c r="J112" s="270"/>
      <c r="K112" s="270"/>
      <c r="L112" s="289">
        <v>19357</v>
      </c>
      <c r="M112" s="289"/>
      <c r="N112" s="289"/>
      <c r="O112" s="270" t="s">
        <v>2886</v>
      </c>
      <c r="P112" s="270">
        <v>400</v>
      </c>
      <c r="Q112" s="270"/>
      <c r="R112" s="270">
        <v>6</v>
      </c>
      <c r="S112" s="270"/>
      <c r="T112" s="270" t="s">
        <v>2516</v>
      </c>
      <c r="U112" s="289"/>
      <c r="V112" s="289"/>
      <c r="W112" s="222">
        <v>40</v>
      </c>
      <c r="X112" s="222">
        <v>40</v>
      </c>
      <c r="Y112" s="270"/>
      <c r="Z112" s="270"/>
      <c r="AA112" s="270">
        <v>2011</v>
      </c>
      <c r="AB112" s="270"/>
      <c r="AC112" s="270"/>
      <c r="AD112" s="270"/>
      <c r="AE112" s="270"/>
      <c r="AF112" s="270"/>
      <c r="AG112" s="270"/>
      <c r="AH112" s="222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312"/>
      <c r="BH112" s="312"/>
      <c r="BI112" s="312"/>
      <c r="BJ112" s="312"/>
      <c r="BK112" s="313"/>
    </row>
    <row r="113" spans="1:63" ht="24.95" hidden="1" customHeight="1">
      <c r="A113" s="117">
        <v>10</v>
      </c>
      <c r="B113" s="311"/>
      <c r="C113" s="270" t="s">
        <v>2894</v>
      </c>
      <c r="D113" s="270" t="s">
        <v>2898</v>
      </c>
      <c r="E113" s="270" t="s">
        <v>2899</v>
      </c>
      <c r="F113" s="270" t="s">
        <v>2894</v>
      </c>
      <c r="G113" s="270" t="s">
        <v>2900</v>
      </c>
      <c r="H113" s="304" t="s">
        <v>2901</v>
      </c>
      <c r="I113" s="270" t="s">
        <v>2894</v>
      </c>
      <c r="J113" s="270">
        <v>2</v>
      </c>
      <c r="K113" s="270" t="s">
        <v>2902</v>
      </c>
      <c r="L113" s="289">
        <v>61144</v>
      </c>
      <c r="M113" s="289">
        <v>3209</v>
      </c>
      <c r="N113" s="289">
        <v>3093</v>
      </c>
      <c r="O113" s="270" t="s">
        <v>2465</v>
      </c>
      <c r="P113" s="270">
        <v>400</v>
      </c>
      <c r="Q113" s="270">
        <v>1.2</v>
      </c>
      <c r="R113" s="270">
        <v>8</v>
      </c>
      <c r="S113" s="270">
        <v>4547</v>
      </c>
      <c r="T113" s="270" t="s">
        <v>2516</v>
      </c>
      <c r="U113" s="289">
        <v>70</v>
      </c>
      <c r="V113" s="289">
        <v>100</v>
      </c>
      <c r="W113" s="222">
        <v>6400</v>
      </c>
      <c r="X113" s="222">
        <v>8000</v>
      </c>
      <c r="Y113" s="270" t="s">
        <v>2498</v>
      </c>
      <c r="Z113" s="270" t="s">
        <v>2504</v>
      </c>
      <c r="AA113" s="270">
        <v>2007</v>
      </c>
      <c r="AB113" s="270">
        <v>201</v>
      </c>
      <c r="AC113" s="270"/>
      <c r="AD113" s="270">
        <v>600</v>
      </c>
      <c r="AE113" s="270"/>
      <c r="AF113" s="270"/>
      <c r="AG113" s="270"/>
      <c r="AH113" s="222">
        <v>9215</v>
      </c>
      <c r="AI113" s="270">
        <v>1995</v>
      </c>
      <c r="AJ113" s="270">
        <v>1998</v>
      </c>
      <c r="AK113" s="270"/>
      <c r="AL113" s="270"/>
      <c r="AM113" s="270"/>
      <c r="AN113" s="270"/>
      <c r="AO113" s="270"/>
      <c r="AP113" s="270" t="s">
        <v>2903</v>
      </c>
      <c r="AQ113" s="270" t="s">
        <v>2823</v>
      </c>
      <c r="AR113" s="270">
        <v>1</v>
      </c>
      <c r="AS113" s="270">
        <v>300</v>
      </c>
      <c r="AT113" s="270" t="s">
        <v>2904</v>
      </c>
      <c r="AU113" s="270" t="s">
        <v>2894</v>
      </c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312"/>
      <c r="BH113" s="312"/>
      <c r="BI113" s="312"/>
      <c r="BJ113" s="312"/>
      <c r="BK113" s="313"/>
    </row>
    <row r="114" spans="1:63" ht="24.95" hidden="1" customHeight="1">
      <c r="A114" s="117">
        <v>11</v>
      </c>
      <c r="B114" s="311"/>
      <c r="C114" s="270" t="s">
        <v>2905</v>
      </c>
      <c r="D114" s="270" t="s">
        <v>2906</v>
      </c>
      <c r="E114" s="270" t="s">
        <v>2907</v>
      </c>
      <c r="F114" s="270" t="s">
        <v>2905</v>
      </c>
      <c r="G114" s="270" t="s">
        <v>2908</v>
      </c>
      <c r="H114" s="304" t="s">
        <v>2909</v>
      </c>
      <c r="I114" s="270" t="s">
        <v>2905</v>
      </c>
      <c r="J114" s="270">
        <v>1</v>
      </c>
      <c r="K114" s="270" t="s">
        <v>2910</v>
      </c>
      <c r="L114" s="289">
        <v>35709</v>
      </c>
      <c r="M114" s="289">
        <v>2208</v>
      </c>
      <c r="N114" s="289">
        <v>2598</v>
      </c>
      <c r="O114" s="270" t="s">
        <v>2878</v>
      </c>
      <c r="P114" s="270">
        <v>400</v>
      </c>
      <c r="Q114" s="270">
        <v>1.27</v>
      </c>
      <c r="R114" s="270">
        <v>8</v>
      </c>
      <c r="S114" s="270">
        <v>4064</v>
      </c>
      <c r="T114" s="270" t="s">
        <v>2516</v>
      </c>
      <c r="U114" s="289">
        <v>68</v>
      </c>
      <c r="V114" s="289">
        <v>110</v>
      </c>
      <c r="W114" s="222">
        <v>6128</v>
      </c>
      <c r="X114" s="222">
        <v>8000</v>
      </c>
      <c r="Y114" s="270" t="s">
        <v>2498</v>
      </c>
      <c r="Z114" s="270" t="s">
        <v>2504</v>
      </c>
      <c r="AA114" s="270">
        <v>2006</v>
      </c>
      <c r="AB114" s="270">
        <v>136</v>
      </c>
      <c r="AC114" s="270">
        <v>220</v>
      </c>
      <c r="AD114" s="270">
        <v>262</v>
      </c>
      <c r="AE114" s="270" t="s">
        <v>2824</v>
      </c>
      <c r="AF114" s="270" t="s">
        <v>2824</v>
      </c>
      <c r="AG114" s="270" t="s">
        <v>2824</v>
      </c>
      <c r="AH114" s="222">
        <v>8411</v>
      </c>
      <c r="AI114" s="270">
        <v>1994</v>
      </c>
      <c r="AJ114" s="270"/>
      <c r="AK114" s="270" t="s">
        <v>2824</v>
      </c>
      <c r="AL114" s="270" t="s">
        <v>2824</v>
      </c>
      <c r="AM114" s="270" t="s">
        <v>2824</v>
      </c>
      <c r="AN114" s="270" t="s">
        <v>2824</v>
      </c>
      <c r="AO114" s="270"/>
      <c r="AP114" s="270"/>
      <c r="AQ114" s="270" t="s">
        <v>2818</v>
      </c>
      <c r="AR114" s="270">
        <v>1</v>
      </c>
      <c r="AS114" s="270">
        <v>668</v>
      </c>
      <c r="AT114" s="290" t="s">
        <v>2824</v>
      </c>
      <c r="AU114" s="270" t="s">
        <v>2847</v>
      </c>
      <c r="AV114" s="270" t="s">
        <v>2558</v>
      </c>
      <c r="AW114" s="270">
        <v>1</v>
      </c>
      <c r="AX114" s="270">
        <v>374</v>
      </c>
      <c r="AY114" s="270"/>
      <c r="AZ114" s="270" t="s">
        <v>2847</v>
      </c>
      <c r="BA114" s="270" t="s">
        <v>2820</v>
      </c>
      <c r="BB114" s="270">
        <v>1</v>
      </c>
      <c r="BC114" s="270">
        <v>608</v>
      </c>
      <c r="BD114" s="270"/>
      <c r="BE114" s="270" t="s">
        <v>2847</v>
      </c>
      <c r="BF114" s="270" t="s">
        <v>2911</v>
      </c>
      <c r="BG114" s="312"/>
      <c r="BH114" s="312"/>
      <c r="BI114" s="312"/>
      <c r="BJ114" s="312"/>
      <c r="BK114" s="313"/>
    </row>
    <row r="115" spans="1:63" ht="24.95" hidden="1" customHeight="1">
      <c r="A115" s="117">
        <v>13</v>
      </c>
      <c r="B115" s="311"/>
      <c r="C115" s="270" t="s">
        <v>2912</v>
      </c>
      <c r="D115" s="270" t="s">
        <v>2913</v>
      </c>
      <c r="E115" s="270" t="s">
        <v>2914</v>
      </c>
      <c r="F115" s="270" t="s">
        <v>2912</v>
      </c>
      <c r="G115" s="270" t="s">
        <v>2915</v>
      </c>
      <c r="H115" s="304" t="s">
        <v>2916</v>
      </c>
      <c r="I115" s="270" t="s">
        <v>2912</v>
      </c>
      <c r="J115" s="270">
        <v>4</v>
      </c>
      <c r="K115" s="270" t="s">
        <v>2917</v>
      </c>
      <c r="L115" s="289">
        <v>44163</v>
      </c>
      <c r="M115" s="289">
        <v>2127</v>
      </c>
      <c r="N115" s="289">
        <v>2249</v>
      </c>
      <c r="O115" s="270" t="s">
        <v>2465</v>
      </c>
      <c r="P115" s="270">
        <v>400</v>
      </c>
      <c r="Q115" s="270">
        <v>1.2</v>
      </c>
      <c r="R115" s="270">
        <v>8</v>
      </c>
      <c r="S115" s="270">
        <v>4319</v>
      </c>
      <c r="T115" s="270" t="s">
        <v>2516</v>
      </c>
      <c r="U115" s="289">
        <v>70</v>
      </c>
      <c r="V115" s="289">
        <v>95</v>
      </c>
      <c r="W115" s="222" t="s">
        <v>2824</v>
      </c>
      <c r="X115" s="222">
        <v>7000</v>
      </c>
      <c r="Y115" s="270" t="s">
        <v>2498</v>
      </c>
      <c r="Z115" s="270" t="s">
        <v>2504</v>
      </c>
      <c r="AA115" s="270">
        <v>1990</v>
      </c>
      <c r="AB115" s="270">
        <v>1217</v>
      </c>
      <c r="AC115" s="270">
        <v>1121</v>
      </c>
      <c r="AD115" s="270">
        <v>600</v>
      </c>
      <c r="AE115" s="270" t="s">
        <v>2824</v>
      </c>
      <c r="AF115" s="270" t="s">
        <v>2824</v>
      </c>
      <c r="AG115" s="270" t="s">
        <v>2824</v>
      </c>
      <c r="AH115" s="222">
        <v>3938</v>
      </c>
      <c r="AI115" s="270">
        <v>2001</v>
      </c>
      <c r="AJ115" s="270"/>
      <c r="AK115" s="270">
        <v>1</v>
      </c>
      <c r="AL115" s="270">
        <v>870</v>
      </c>
      <c r="AM115" s="270" t="s">
        <v>2824</v>
      </c>
      <c r="AN115" s="270" t="s">
        <v>2824</v>
      </c>
      <c r="AO115" s="270"/>
      <c r="AP115" s="270"/>
      <c r="AQ115" s="270" t="s">
        <v>2918</v>
      </c>
      <c r="AR115" s="270">
        <v>1</v>
      </c>
      <c r="AS115" s="270">
        <v>3750</v>
      </c>
      <c r="AT115" s="290" t="s">
        <v>2824</v>
      </c>
      <c r="AU115" s="270" t="s">
        <v>2847</v>
      </c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312"/>
      <c r="BH115" s="312"/>
      <c r="BI115" s="312"/>
      <c r="BJ115" s="312"/>
      <c r="BK115" s="313"/>
    </row>
    <row r="116" spans="1:63" ht="25.5" hidden="1" customHeight="1">
      <c r="A116" s="117"/>
      <c r="B116" s="335"/>
      <c r="C116" s="270" t="s">
        <v>2912</v>
      </c>
      <c r="D116" s="270" t="s">
        <v>2913</v>
      </c>
      <c r="E116" s="270" t="s">
        <v>2919</v>
      </c>
      <c r="F116" s="270" t="s">
        <v>2912</v>
      </c>
      <c r="G116" s="270" t="s">
        <v>2915</v>
      </c>
      <c r="H116" s="304" t="s">
        <v>2916</v>
      </c>
      <c r="I116" s="270" t="s">
        <v>2912</v>
      </c>
      <c r="J116" s="270">
        <v>4</v>
      </c>
      <c r="K116" s="270" t="s">
        <v>2917</v>
      </c>
      <c r="L116" s="289">
        <v>18623</v>
      </c>
      <c r="M116" s="289">
        <v>1362</v>
      </c>
      <c r="N116" s="289">
        <v>1362</v>
      </c>
      <c r="O116" s="270" t="s">
        <v>2465</v>
      </c>
      <c r="P116" s="270">
        <v>400</v>
      </c>
      <c r="Q116" s="270">
        <v>1.2</v>
      </c>
      <c r="R116" s="270">
        <v>8</v>
      </c>
      <c r="S116" s="270">
        <v>4319</v>
      </c>
      <c r="T116" s="270" t="s">
        <v>2466</v>
      </c>
      <c r="U116" s="289">
        <v>68</v>
      </c>
      <c r="V116" s="289">
        <v>105</v>
      </c>
      <c r="W116" s="222">
        <v>1404</v>
      </c>
      <c r="X116" s="222">
        <v>3000</v>
      </c>
      <c r="Y116" s="270" t="s">
        <v>2498</v>
      </c>
      <c r="Z116" s="270" t="s">
        <v>2504</v>
      </c>
      <c r="AA116" s="270">
        <v>2008</v>
      </c>
      <c r="AB116" s="270">
        <v>1217</v>
      </c>
      <c r="AC116" s="270">
        <v>1121</v>
      </c>
      <c r="AD116" s="270">
        <v>600</v>
      </c>
      <c r="AE116" s="270" t="s">
        <v>2824</v>
      </c>
      <c r="AF116" s="270" t="s">
        <v>2824</v>
      </c>
      <c r="AG116" s="270" t="s">
        <v>2824</v>
      </c>
      <c r="AH116" s="222">
        <v>4500</v>
      </c>
      <c r="AI116" s="270">
        <v>2001</v>
      </c>
      <c r="AJ116" s="270"/>
      <c r="AK116" s="270">
        <v>1</v>
      </c>
      <c r="AL116" s="270">
        <v>870</v>
      </c>
      <c r="AM116" s="270" t="s">
        <v>2824</v>
      </c>
      <c r="AN116" s="270" t="s">
        <v>2824</v>
      </c>
      <c r="AO116" s="270"/>
      <c r="AP116" s="270"/>
      <c r="AQ116" s="270" t="s">
        <v>2918</v>
      </c>
      <c r="AR116" s="270">
        <v>1</v>
      </c>
      <c r="AS116" s="270">
        <v>3750</v>
      </c>
      <c r="AT116" s="290" t="s">
        <v>2824</v>
      </c>
      <c r="AU116" s="270" t="s">
        <v>2847</v>
      </c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312"/>
      <c r="BH116" s="312"/>
      <c r="BI116" s="312"/>
      <c r="BJ116" s="312"/>
      <c r="BK116" s="313"/>
    </row>
    <row r="117" spans="1:63" ht="25.5" hidden="1" customHeight="1">
      <c r="A117" s="117" t="s">
        <v>365</v>
      </c>
      <c r="B117" s="299"/>
      <c r="C117" s="270" t="s">
        <v>2920</v>
      </c>
      <c r="D117" s="270" t="s">
        <v>2921</v>
      </c>
      <c r="E117" s="270" t="s">
        <v>2922</v>
      </c>
      <c r="F117" s="270" t="s">
        <v>2920</v>
      </c>
      <c r="G117" s="270" t="s">
        <v>2923</v>
      </c>
      <c r="H117" s="304" t="s">
        <v>2924</v>
      </c>
      <c r="I117" s="270" t="s">
        <v>2920</v>
      </c>
      <c r="J117" s="270">
        <v>1</v>
      </c>
      <c r="K117" s="270" t="s">
        <v>2855</v>
      </c>
      <c r="L117" s="289">
        <v>42000</v>
      </c>
      <c r="M117" s="289">
        <v>892</v>
      </c>
      <c r="N117" s="289">
        <v>7625.97</v>
      </c>
      <c r="O117" s="270" t="s">
        <v>2465</v>
      </c>
      <c r="P117" s="270">
        <v>400</v>
      </c>
      <c r="Q117" s="270">
        <v>1.25</v>
      </c>
      <c r="R117" s="270">
        <v>8</v>
      </c>
      <c r="S117" s="270">
        <v>4363</v>
      </c>
      <c r="T117" s="270" t="s">
        <v>2466</v>
      </c>
      <c r="U117" s="289">
        <v>70</v>
      </c>
      <c r="V117" s="289">
        <v>130</v>
      </c>
      <c r="W117" s="222">
        <v>9000</v>
      </c>
      <c r="X117" s="222">
        <v>12000</v>
      </c>
      <c r="Y117" s="270" t="s">
        <v>2925</v>
      </c>
      <c r="Z117" s="270" t="s">
        <v>2504</v>
      </c>
      <c r="AA117" s="270">
        <v>1988</v>
      </c>
      <c r="AB117" s="270">
        <v>450</v>
      </c>
      <c r="AC117" s="270">
        <v>3289</v>
      </c>
      <c r="AD117" s="270">
        <v>450</v>
      </c>
      <c r="AE117" s="270">
        <v>1200</v>
      </c>
      <c r="AF117" s="270"/>
      <c r="AG117" s="270"/>
      <c r="AH117" s="222">
        <v>5389</v>
      </c>
      <c r="AI117" s="270">
        <v>1999</v>
      </c>
      <c r="AJ117" s="270"/>
      <c r="AK117" s="270">
        <v>1</v>
      </c>
      <c r="AL117" s="270">
        <v>300</v>
      </c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312"/>
      <c r="BH117" s="312"/>
      <c r="BI117" s="312"/>
      <c r="BJ117" s="312"/>
      <c r="BK117" s="313"/>
    </row>
    <row r="118" spans="1:63" ht="25.5" hidden="1" customHeight="1">
      <c r="A118" s="117" t="s">
        <v>228</v>
      </c>
      <c r="B118" s="297" t="s">
        <v>1935</v>
      </c>
      <c r="C118" s="270" t="s">
        <v>1921</v>
      </c>
      <c r="D118" s="270"/>
      <c r="E118" s="272">
        <f>COUNTA(E119:E131)</f>
        <v>13</v>
      </c>
      <c r="F118" s="270"/>
      <c r="G118" s="270"/>
      <c r="H118" s="304"/>
      <c r="I118" s="270"/>
      <c r="J118" s="270"/>
      <c r="K118" s="270"/>
      <c r="L118" s="289">
        <f>SUM(L119:L131)</f>
        <v>1761973</v>
      </c>
      <c r="M118" s="289">
        <f>SUM(M119:M131)</f>
        <v>113680.92</v>
      </c>
      <c r="N118" s="289">
        <f>SUM(N119:N131)</f>
        <v>131016.93000000001</v>
      </c>
      <c r="O118" s="270"/>
      <c r="P118" s="270"/>
      <c r="Q118" s="270"/>
      <c r="R118" s="270"/>
      <c r="S118" s="270"/>
      <c r="T118" s="270"/>
      <c r="U118" s="289"/>
      <c r="V118" s="289"/>
      <c r="W118" s="222"/>
      <c r="X118" s="222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22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312"/>
      <c r="BH118" s="312"/>
      <c r="BI118" s="270"/>
      <c r="BJ118" s="270"/>
      <c r="BK118" s="270"/>
    </row>
    <row r="119" spans="1:63" ht="25.5" hidden="1" customHeight="1">
      <c r="A119" s="117" t="s">
        <v>437</v>
      </c>
      <c r="B119" s="311"/>
      <c r="C119" s="270" t="s">
        <v>2928</v>
      </c>
      <c r="D119" s="270"/>
      <c r="E119" s="270" t="s">
        <v>2929</v>
      </c>
      <c r="F119" s="270" t="s">
        <v>2928</v>
      </c>
      <c r="G119" s="270"/>
      <c r="H119" s="270"/>
      <c r="I119" s="270" t="s">
        <v>2930</v>
      </c>
      <c r="J119" s="270"/>
      <c r="K119" s="270"/>
      <c r="L119" s="289">
        <v>458874</v>
      </c>
      <c r="M119" s="289">
        <v>27109</v>
      </c>
      <c r="N119" s="289">
        <v>39074</v>
      </c>
      <c r="O119" s="270" t="s">
        <v>2465</v>
      </c>
      <c r="P119" s="270">
        <v>400</v>
      </c>
      <c r="Q119" s="270"/>
      <c r="R119" s="270">
        <v>8</v>
      </c>
      <c r="S119" s="270"/>
      <c r="T119" s="270" t="s">
        <v>2516</v>
      </c>
      <c r="U119" s="289">
        <v>72</v>
      </c>
      <c r="V119" s="289">
        <v>110</v>
      </c>
      <c r="W119" s="222">
        <v>26000</v>
      </c>
      <c r="X119" s="222">
        <v>32000</v>
      </c>
      <c r="Y119" s="270"/>
      <c r="Z119" s="270"/>
      <c r="AA119" s="270">
        <v>2001</v>
      </c>
      <c r="AB119" s="270"/>
      <c r="AC119" s="270"/>
      <c r="AD119" s="270"/>
      <c r="AE119" s="270"/>
      <c r="AF119" s="270"/>
      <c r="AG119" s="270"/>
      <c r="AH119" s="222">
        <v>70700</v>
      </c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</row>
    <row r="120" spans="1:63" ht="25.5" hidden="1" customHeight="1">
      <c r="A120" s="117"/>
      <c r="B120" s="311"/>
      <c r="C120" s="270" t="s">
        <v>2931</v>
      </c>
      <c r="D120" s="270"/>
      <c r="E120" s="270" t="s">
        <v>2932</v>
      </c>
      <c r="F120" s="270" t="s">
        <v>2931</v>
      </c>
      <c r="G120" s="270"/>
      <c r="H120" s="304"/>
      <c r="I120" s="270" t="s">
        <v>2927</v>
      </c>
      <c r="J120" s="270"/>
      <c r="K120" s="270"/>
      <c r="L120" s="289">
        <v>66110</v>
      </c>
      <c r="M120" s="289">
        <v>1388</v>
      </c>
      <c r="N120" s="289">
        <v>2676</v>
      </c>
      <c r="O120" s="270" t="s">
        <v>2465</v>
      </c>
      <c r="P120" s="270">
        <v>400</v>
      </c>
      <c r="Q120" s="270"/>
      <c r="R120" s="270">
        <v>8</v>
      </c>
      <c r="S120" s="270"/>
      <c r="T120" s="270" t="s">
        <v>2516</v>
      </c>
      <c r="U120" s="289">
        <v>75</v>
      </c>
      <c r="V120" s="289">
        <v>100</v>
      </c>
      <c r="W120" s="222">
        <v>20000</v>
      </c>
      <c r="X120" s="222">
        <v>27000</v>
      </c>
      <c r="Y120" s="270"/>
      <c r="Z120" s="270"/>
      <c r="AA120" s="270">
        <v>1990</v>
      </c>
      <c r="AB120" s="270"/>
      <c r="AC120" s="270"/>
      <c r="AD120" s="270"/>
      <c r="AE120" s="270"/>
      <c r="AF120" s="270"/>
      <c r="AG120" s="270"/>
      <c r="AH120" s="222">
        <v>6032</v>
      </c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</row>
    <row r="121" spans="1:63" ht="25.5" hidden="1" customHeight="1">
      <c r="A121" s="117"/>
      <c r="B121" s="311"/>
      <c r="C121" s="270" t="s">
        <v>2933</v>
      </c>
      <c r="D121" s="270"/>
      <c r="E121" s="270" t="s">
        <v>2934</v>
      </c>
      <c r="F121" s="270" t="s">
        <v>2933</v>
      </c>
      <c r="G121" s="270"/>
      <c r="H121" s="270"/>
      <c r="I121" s="270" t="s">
        <v>2880</v>
      </c>
      <c r="J121" s="270"/>
      <c r="K121" s="270"/>
      <c r="L121" s="289">
        <v>113837</v>
      </c>
      <c r="M121" s="289">
        <v>13618</v>
      </c>
      <c r="N121" s="289">
        <v>8801</v>
      </c>
      <c r="O121" s="270" t="s">
        <v>2465</v>
      </c>
      <c r="P121" s="270">
        <v>400</v>
      </c>
      <c r="Q121" s="270"/>
      <c r="R121" s="270">
        <v>8</v>
      </c>
      <c r="S121" s="270"/>
      <c r="T121" s="270" t="s">
        <v>2516</v>
      </c>
      <c r="U121" s="289">
        <v>70</v>
      </c>
      <c r="V121" s="289">
        <v>105</v>
      </c>
      <c r="W121" s="222">
        <v>20000</v>
      </c>
      <c r="X121" s="222">
        <v>25000</v>
      </c>
      <c r="Y121" s="270"/>
      <c r="Z121" s="270"/>
      <c r="AA121" s="270">
        <v>1995</v>
      </c>
      <c r="AB121" s="270"/>
      <c r="AC121" s="270"/>
      <c r="AD121" s="270"/>
      <c r="AE121" s="270"/>
      <c r="AF121" s="270"/>
      <c r="AG121" s="270"/>
      <c r="AH121" s="222">
        <v>14017</v>
      </c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</row>
    <row r="122" spans="1:63" ht="25.5" hidden="1" customHeight="1">
      <c r="A122" s="117" t="s">
        <v>438</v>
      </c>
      <c r="B122" s="311"/>
      <c r="C122" s="270" t="s">
        <v>2935</v>
      </c>
      <c r="D122" s="270"/>
      <c r="E122" s="270" t="s">
        <v>2936</v>
      </c>
      <c r="F122" s="270" t="s">
        <v>2935</v>
      </c>
      <c r="G122" s="270"/>
      <c r="H122" s="270"/>
      <c r="I122" s="270" t="s">
        <v>2935</v>
      </c>
      <c r="J122" s="270"/>
      <c r="K122" s="270"/>
      <c r="L122" s="289">
        <v>119199</v>
      </c>
      <c r="M122" s="289">
        <v>11350</v>
      </c>
      <c r="N122" s="289">
        <v>24776</v>
      </c>
      <c r="O122" s="270" t="s">
        <v>2465</v>
      </c>
      <c r="P122" s="270">
        <v>400</v>
      </c>
      <c r="Q122" s="270"/>
      <c r="R122" s="270">
        <v>8</v>
      </c>
      <c r="S122" s="270"/>
      <c r="T122" s="270" t="s">
        <v>2516</v>
      </c>
      <c r="U122" s="289">
        <v>70</v>
      </c>
      <c r="V122" s="289">
        <v>105</v>
      </c>
      <c r="W122" s="222">
        <v>19283</v>
      </c>
      <c r="X122" s="222">
        <v>25000</v>
      </c>
      <c r="Y122" s="270"/>
      <c r="Z122" s="270"/>
      <c r="AA122" s="270">
        <v>2008</v>
      </c>
      <c r="AB122" s="270"/>
      <c r="AC122" s="270"/>
      <c r="AD122" s="270"/>
      <c r="AE122" s="270"/>
      <c r="AF122" s="270"/>
      <c r="AG122" s="270"/>
      <c r="AH122" s="222">
        <v>46351</v>
      </c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</row>
    <row r="123" spans="1:63" ht="25.5" hidden="1" customHeight="1">
      <c r="A123" s="117" t="s">
        <v>439</v>
      </c>
      <c r="B123" s="311"/>
      <c r="C123" s="270" t="s">
        <v>2937</v>
      </c>
      <c r="D123" s="270" t="s">
        <v>558</v>
      </c>
      <c r="E123" s="270" t="s">
        <v>2938</v>
      </c>
      <c r="F123" s="270" t="s">
        <v>2937</v>
      </c>
      <c r="G123" s="270" t="s">
        <v>559</v>
      </c>
      <c r="H123" s="270" t="s">
        <v>560</v>
      </c>
      <c r="I123" s="270" t="s">
        <v>2939</v>
      </c>
      <c r="J123" s="270" t="s">
        <v>561</v>
      </c>
      <c r="K123" s="270" t="s">
        <v>195</v>
      </c>
      <c r="L123" s="289">
        <v>146221</v>
      </c>
      <c r="M123" s="289">
        <v>12736</v>
      </c>
      <c r="N123" s="289">
        <v>4746</v>
      </c>
      <c r="O123" s="270" t="s">
        <v>2940</v>
      </c>
      <c r="P123" s="270">
        <v>400</v>
      </c>
      <c r="Q123" s="270"/>
      <c r="R123" s="270">
        <v>8</v>
      </c>
      <c r="S123" s="270"/>
      <c r="T123" s="270" t="s">
        <v>196</v>
      </c>
      <c r="U123" s="289">
        <v>70</v>
      </c>
      <c r="V123" s="289">
        <v>105</v>
      </c>
      <c r="W123" s="222">
        <v>2504</v>
      </c>
      <c r="X123" s="222">
        <v>19000</v>
      </c>
      <c r="Y123" s="270" t="s">
        <v>197</v>
      </c>
      <c r="Z123" s="270" t="s">
        <v>2504</v>
      </c>
      <c r="AA123" s="270">
        <v>2001</v>
      </c>
      <c r="AB123" s="270"/>
      <c r="AC123" s="270" t="s">
        <v>198</v>
      </c>
      <c r="AD123" s="270" t="s">
        <v>199</v>
      </c>
      <c r="AE123" s="270"/>
      <c r="AF123" s="270"/>
      <c r="AG123" s="270"/>
      <c r="AH123" s="222">
        <v>20995</v>
      </c>
      <c r="AI123" s="270" t="s">
        <v>200</v>
      </c>
      <c r="AJ123" s="270" t="s">
        <v>201</v>
      </c>
      <c r="AK123" s="270" t="s">
        <v>202</v>
      </c>
      <c r="AL123" s="270"/>
      <c r="AM123" s="270"/>
      <c r="AN123" s="270"/>
      <c r="AO123" s="270"/>
      <c r="AP123" s="270"/>
      <c r="AQ123" s="270" t="s">
        <v>203</v>
      </c>
      <c r="AR123" s="270" t="s">
        <v>204</v>
      </c>
      <c r="AS123" s="270" t="s">
        <v>2941</v>
      </c>
      <c r="AT123" s="270"/>
      <c r="AU123" s="270" t="s">
        <v>2503</v>
      </c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</row>
    <row r="124" spans="1:63" ht="25.5" hidden="1" customHeight="1">
      <c r="A124" s="117" t="s">
        <v>440</v>
      </c>
      <c r="B124" s="311"/>
      <c r="C124" s="270" t="s">
        <v>2942</v>
      </c>
      <c r="D124" s="270" t="s">
        <v>2512</v>
      </c>
      <c r="E124" s="270" t="s">
        <v>2943</v>
      </c>
      <c r="F124" s="270" t="s">
        <v>2942</v>
      </c>
      <c r="G124" s="310" t="s">
        <v>2513</v>
      </c>
      <c r="H124" s="336" t="s">
        <v>2514</v>
      </c>
      <c r="I124" s="270" t="s">
        <v>2942</v>
      </c>
      <c r="J124" s="271">
        <v>65</v>
      </c>
      <c r="K124" s="271" t="s">
        <v>2515</v>
      </c>
      <c r="L124" s="289">
        <v>104006</v>
      </c>
      <c r="M124" s="289">
        <v>17943</v>
      </c>
      <c r="N124" s="289">
        <v>12091.41</v>
      </c>
      <c r="O124" s="270" t="s">
        <v>2465</v>
      </c>
      <c r="P124" s="270">
        <v>400</v>
      </c>
      <c r="Q124" s="273">
        <v>1.25</v>
      </c>
      <c r="R124" s="270">
        <v>8</v>
      </c>
      <c r="S124" s="271">
        <v>4334</v>
      </c>
      <c r="T124" s="270" t="s">
        <v>2516</v>
      </c>
      <c r="U124" s="289">
        <v>70</v>
      </c>
      <c r="V124" s="289">
        <v>105</v>
      </c>
      <c r="W124" s="222">
        <v>20000</v>
      </c>
      <c r="X124" s="222">
        <v>25000</v>
      </c>
      <c r="Y124" s="271" t="s">
        <v>2500</v>
      </c>
      <c r="Z124" s="271" t="s">
        <v>2504</v>
      </c>
      <c r="AA124" s="270">
        <v>1997</v>
      </c>
      <c r="AB124" s="271"/>
      <c r="AC124" s="271">
        <v>21363</v>
      </c>
      <c r="AD124" s="271">
        <v>1950</v>
      </c>
      <c r="AE124" s="271"/>
      <c r="AF124" s="271"/>
      <c r="AG124" s="271"/>
      <c r="AH124" s="222">
        <v>21390</v>
      </c>
      <c r="AI124" s="270">
        <v>1998</v>
      </c>
      <c r="AJ124" s="270">
        <v>2003</v>
      </c>
      <c r="AK124" s="271">
        <v>1</v>
      </c>
      <c r="AL124" s="271">
        <v>650</v>
      </c>
      <c r="AM124" s="271" t="s">
        <v>2517</v>
      </c>
      <c r="AN124" s="271" t="s">
        <v>2518</v>
      </c>
      <c r="AO124" s="271"/>
      <c r="AP124" s="271"/>
      <c r="AQ124" s="271" t="s">
        <v>2519</v>
      </c>
      <c r="AR124" s="271"/>
      <c r="AS124" s="271">
        <v>2598</v>
      </c>
      <c r="AT124" s="271"/>
      <c r="AU124" s="271" t="s">
        <v>2520</v>
      </c>
      <c r="AV124" s="271"/>
      <c r="AW124" s="271"/>
      <c r="AX124" s="271"/>
      <c r="AY124" s="271"/>
      <c r="AZ124" s="271"/>
      <c r="BA124" s="271"/>
      <c r="BB124" s="271"/>
      <c r="BC124" s="271"/>
      <c r="BD124" s="271"/>
      <c r="BE124" s="271"/>
      <c r="BF124" s="271"/>
      <c r="BG124" s="270"/>
      <c r="BH124" s="270"/>
      <c r="BI124" s="297"/>
      <c r="BJ124" s="297"/>
      <c r="BK124" s="297"/>
    </row>
    <row r="125" spans="1:63" ht="25.5" hidden="1" customHeight="1">
      <c r="A125" s="117" t="s">
        <v>441</v>
      </c>
      <c r="B125" s="337"/>
      <c r="C125" s="270" t="s">
        <v>2944</v>
      </c>
      <c r="D125" s="270"/>
      <c r="E125" s="270" t="s">
        <v>2945</v>
      </c>
      <c r="F125" s="270" t="s">
        <v>2944</v>
      </c>
      <c r="G125" s="270"/>
      <c r="H125" s="270"/>
      <c r="I125" s="270" t="s">
        <v>2946</v>
      </c>
      <c r="J125" s="270"/>
      <c r="K125" s="270"/>
      <c r="L125" s="289">
        <v>170960</v>
      </c>
      <c r="M125" s="289">
        <v>1965</v>
      </c>
      <c r="N125" s="289">
        <v>2745</v>
      </c>
      <c r="O125" s="270" t="s">
        <v>2465</v>
      </c>
      <c r="P125" s="270">
        <v>400</v>
      </c>
      <c r="Q125" s="270"/>
      <c r="R125" s="270">
        <v>8</v>
      </c>
      <c r="S125" s="270"/>
      <c r="T125" s="270" t="s">
        <v>2466</v>
      </c>
      <c r="U125" s="289">
        <v>68</v>
      </c>
      <c r="V125" s="289">
        <v>105</v>
      </c>
      <c r="W125" s="222">
        <v>1000</v>
      </c>
      <c r="X125" s="222">
        <v>6000</v>
      </c>
      <c r="Y125" s="313"/>
      <c r="Z125" s="313"/>
      <c r="AA125" s="270">
        <v>2012</v>
      </c>
      <c r="AB125" s="313"/>
      <c r="AC125" s="313"/>
      <c r="AD125" s="313"/>
      <c r="AE125" s="313"/>
      <c r="AF125" s="313"/>
      <c r="AG125" s="313"/>
      <c r="AH125" s="222">
        <v>16540</v>
      </c>
      <c r="AI125" s="313"/>
      <c r="AJ125" s="313"/>
      <c r="AK125" s="313"/>
      <c r="AL125" s="313"/>
      <c r="AM125" s="313"/>
      <c r="AN125" s="313"/>
      <c r="AO125" s="313"/>
      <c r="AP125" s="313"/>
      <c r="AQ125" s="313"/>
      <c r="AR125" s="313"/>
      <c r="AS125" s="313"/>
      <c r="AT125" s="313"/>
      <c r="AU125" s="313"/>
      <c r="AV125" s="313"/>
      <c r="AW125" s="313"/>
      <c r="AX125" s="313"/>
      <c r="AY125" s="313"/>
      <c r="AZ125" s="313"/>
      <c r="BA125" s="313"/>
      <c r="BB125" s="313"/>
      <c r="BC125" s="313"/>
      <c r="BD125" s="313"/>
      <c r="BE125" s="313"/>
      <c r="BF125" s="313"/>
      <c r="BG125" s="313"/>
      <c r="BH125" s="313"/>
      <c r="BI125" s="313"/>
      <c r="BJ125" s="313"/>
      <c r="BK125" s="313"/>
    </row>
    <row r="126" spans="1:63" ht="25.5" hidden="1" customHeight="1">
      <c r="A126" s="117" t="s">
        <v>442</v>
      </c>
      <c r="B126" s="311"/>
      <c r="C126" s="297" t="s">
        <v>2947</v>
      </c>
      <c r="D126" s="297" t="s">
        <v>2582</v>
      </c>
      <c r="E126" s="297" t="s">
        <v>2948</v>
      </c>
      <c r="F126" s="297" t="s">
        <v>2947</v>
      </c>
      <c r="G126" s="297" t="s">
        <v>2949</v>
      </c>
      <c r="H126" s="297" t="s">
        <v>2950</v>
      </c>
      <c r="I126" s="297" t="s">
        <v>2947</v>
      </c>
      <c r="J126" s="297">
        <v>84</v>
      </c>
      <c r="K126" s="297" t="s">
        <v>2951</v>
      </c>
      <c r="L126" s="320">
        <v>62812</v>
      </c>
      <c r="M126" s="320">
        <v>8279</v>
      </c>
      <c r="N126" s="320">
        <v>13027</v>
      </c>
      <c r="O126" s="297" t="s">
        <v>2952</v>
      </c>
      <c r="P126" s="297">
        <v>400</v>
      </c>
      <c r="Q126" s="297">
        <v>1.25</v>
      </c>
      <c r="R126" s="297">
        <v>8</v>
      </c>
      <c r="S126" s="297"/>
      <c r="T126" s="297" t="s">
        <v>2516</v>
      </c>
      <c r="U126" s="320">
        <v>73</v>
      </c>
      <c r="V126" s="320">
        <v>109</v>
      </c>
      <c r="W126" s="205">
        <v>5000</v>
      </c>
      <c r="X126" s="205">
        <v>11718</v>
      </c>
      <c r="Y126" s="297" t="s">
        <v>2500</v>
      </c>
      <c r="Z126" s="297" t="s">
        <v>2504</v>
      </c>
      <c r="AA126" s="297">
        <v>2006</v>
      </c>
      <c r="AB126" s="297">
        <v>108903</v>
      </c>
      <c r="AC126" s="297">
        <v>4500</v>
      </c>
      <c r="AD126" s="297">
        <v>994</v>
      </c>
      <c r="AE126" s="297"/>
      <c r="AF126" s="297"/>
      <c r="AG126" s="297"/>
      <c r="AH126" s="205">
        <v>20300</v>
      </c>
      <c r="AI126" s="297"/>
      <c r="AJ126" s="297"/>
      <c r="AK126" s="297">
        <v>1</v>
      </c>
      <c r="AL126" s="297">
        <v>12</v>
      </c>
      <c r="AM126" s="297">
        <v>4</v>
      </c>
      <c r="AN126" s="297">
        <v>500</v>
      </c>
      <c r="AO126" s="297">
        <v>14.6</v>
      </c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70"/>
      <c r="BJ126" s="270"/>
      <c r="BK126" s="270"/>
    </row>
    <row r="127" spans="1:63" ht="25.5" hidden="1" customHeight="1">
      <c r="A127" s="117" t="s">
        <v>443</v>
      </c>
      <c r="B127" s="311"/>
      <c r="C127" s="270" t="s">
        <v>2953</v>
      </c>
      <c r="D127" s="270" t="s">
        <v>2539</v>
      </c>
      <c r="E127" s="270" t="s">
        <v>2954</v>
      </c>
      <c r="F127" s="270" t="s">
        <v>2953</v>
      </c>
      <c r="G127" s="270" t="s">
        <v>2541</v>
      </c>
      <c r="H127" s="304" t="s">
        <v>2542</v>
      </c>
      <c r="I127" s="270" t="s">
        <v>2953</v>
      </c>
      <c r="J127" s="270">
        <v>4</v>
      </c>
      <c r="K127" s="270"/>
      <c r="L127" s="289">
        <v>139586</v>
      </c>
      <c r="M127" s="289">
        <v>502</v>
      </c>
      <c r="N127" s="289">
        <v>502</v>
      </c>
      <c r="O127" s="270" t="s">
        <v>2465</v>
      </c>
      <c r="P127" s="270">
        <v>400</v>
      </c>
      <c r="Q127" s="270">
        <v>1.2</v>
      </c>
      <c r="R127" s="270">
        <v>8</v>
      </c>
      <c r="S127" s="270">
        <v>4613</v>
      </c>
      <c r="T127" s="270" t="s">
        <v>2516</v>
      </c>
      <c r="U127" s="289">
        <v>68</v>
      </c>
      <c r="V127" s="289">
        <v>105</v>
      </c>
      <c r="W127" s="222">
        <v>138</v>
      </c>
      <c r="X127" s="222">
        <v>5000</v>
      </c>
      <c r="Y127" s="270" t="s">
        <v>2543</v>
      </c>
      <c r="Z127" s="270" t="s">
        <v>2543</v>
      </c>
      <c r="AA127" s="270">
        <v>1997</v>
      </c>
      <c r="AB127" s="270">
        <v>998</v>
      </c>
      <c r="AC127" s="270">
        <v>2983</v>
      </c>
      <c r="AD127" s="270">
        <v>300</v>
      </c>
      <c r="AE127" s="270">
        <v>0</v>
      </c>
      <c r="AF127" s="270">
        <v>0</v>
      </c>
      <c r="AG127" s="270">
        <v>0</v>
      </c>
      <c r="AH127" s="222">
        <v>3749</v>
      </c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</row>
    <row r="128" spans="1:63" ht="25.5" hidden="1" customHeight="1">
      <c r="A128" s="117" t="s">
        <v>444</v>
      </c>
      <c r="B128" s="311"/>
      <c r="C128" s="270" t="s">
        <v>2955</v>
      </c>
      <c r="D128" s="270"/>
      <c r="E128" s="270" t="s">
        <v>2956</v>
      </c>
      <c r="F128" s="270" t="s">
        <v>2955</v>
      </c>
      <c r="G128" s="310"/>
      <c r="H128" s="336"/>
      <c r="I128" s="270" t="s">
        <v>2955</v>
      </c>
      <c r="J128" s="271"/>
      <c r="K128" s="271"/>
      <c r="L128" s="289">
        <v>118446</v>
      </c>
      <c r="M128" s="289">
        <v>4277</v>
      </c>
      <c r="N128" s="289">
        <v>7248</v>
      </c>
      <c r="O128" s="270" t="s">
        <v>2957</v>
      </c>
      <c r="P128" s="270">
        <v>400</v>
      </c>
      <c r="Q128" s="273"/>
      <c r="R128" s="270">
        <v>8</v>
      </c>
      <c r="S128" s="271"/>
      <c r="T128" s="270" t="s">
        <v>223</v>
      </c>
      <c r="U128" s="289">
        <v>68</v>
      </c>
      <c r="V128" s="289">
        <v>105</v>
      </c>
      <c r="W128" s="222">
        <v>6000</v>
      </c>
      <c r="X128" s="222">
        <v>10000</v>
      </c>
      <c r="Y128" s="271"/>
      <c r="Z128" s="271"/>
      <c r="AA128" s="270">
        <v>2006</v>
      </c>
      <c r="AB128" s="271"/>
      <c r="AC128" s="271"/>
      <c r="AD128" s="271"/>
      <c r="AE128" s="271"/>
      <c r="AF128" s="271"/>
      <c r="AG128" s="271"/>
      <c r="AH128" s="222">
        <v>21340</v>
      </c>
      <c r="AI128" s="270"/>
      <c r="AJ128" s="270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1"/>
      <c r="AY128" s="271"/>
      <c r="AZ128" s="271"/>
      <c r="BA128" s="271"/>
      <c r="BB128" s="271"/>
      <c r="BC128" s="271"/>
      <c r="BD128" s="271"/>
      <c r="BE128" s="271"/>
      <c r="BF128" s="271"/>
      <c r="BG128" s="270"/>
      <c r="BH128" s="270"/>
      <c r="BI128" s="270"/>
      <c r="BJ128" s="270"/>
      <c r="BK128" s="281"/>
    </row>
    <row r="129" spans="1:63" ht="25.5" hidden="1" customHeight="1">
      <c r="A129" s="117"/>
      <c r="B129" s="311"/>
      <c r="C129" s="270" t="s">
        <v>2958</v>
      </c>
      <c r="D129" s="270"/>
      <c r="E129" s="270" t="s">
        <v>2959</v>
      </c>
      <c r="F129" s="270" t="s">
        <v>2958</v>
      </c>
      <c r="G129" s="270"/>
      <c r="H129" s="304"/>
      <c r="I129" s="270" t="s">
        <v>2960</v>
      </c>
      <c r="J129" s="270"/>
      <c r="K129" s="270"/>
      <c r="L129" s="289">
        <v>102602</v>
      </c>
      <c r="M129" s="289">
        <v>901.92</v>
      </c>
      <c r="N129" s="289">
        <v>1291.52</v>
      </c>
      <c r="O129" s="270" t="s">
        <v>2961</v>
      </c>
      <c r="P129" s="289">
        <v>400</v>
      </c>
      <c r="Q129" s="289">
        <f>SUM(Q130:Q131)</f>
        <v>2.4</v>
      </c>
      <c r="R129" s="289">
        <v>8</v>
      </c>
      <c r="S129" s="289">
        <f>SUM(S130:S131)</f>
        <v>0</v>
      </c>
      <c r="T129" s="270" t="s">
        <v>2962</v>
      </c>
      <c r="U129" s="289">
        <v>75</v>
      </c>
      <c r="V129" s="289">
        <v>109</v>
      </c>
      <c r="W129" s="318">
        <v>1000</v>
      </c>
      <c r="X129" s="289">
        <v>12000</v>
      </c>
      <c r="Y129" s="289">
        <f>SUM(Y130:Y131)</f>
        <v>0</v>
      </c>
      <c r="Z129" s="289">
        <f>SUM(Z130:Z131)</f>
        <v>0</v>
      </c>
      <c r="AA129" s="270">
        <v>1996</v>
      </c>
      <c r="AB129" s="289">
        <f t="shared" ref="AB129:AG129" si="1">SUM(AB130:AB131)</f>
        <v>111413</v>
      </c>
      <c r="AC129" s="289">
        <f t="shared" si="1"/>
        <v>7846</v>
      </c>
      <c r="AD129" s="289">
        <f t="shared" si="1"/>
        <v>3504</v>
      </c>
      <c r="AE129" s="289">
        <f t="shared" si="1"/>
        <v>0</v>
      </c>
      <c r="AF129" s="289">
        <f t="shared" si="1"/>
        <v>0</v>
      </c>
      <c r="AG129" s="289">
        <f t="shared" si="1"/>
        <v>0</v>
      </c>
      <c r="AH129" s="289">
        <v>19343</v>
      </c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</row>
    <row r="130" spans="1:63" ht="25.5" hidden="1" customHeight="1">
      <c r="A130" s="117" t="s">
        <v>365</v>
      </c>
      <c r="B130" s="311"/>
      <c r="C130" s="270" t="s">
        <v>2963</v>
      </c>
      <c r="D130" s="270" t="s">
        <v>2964</v>
      </c>
      <c r="E130" s="270" t="s">
        <v>2965</v>
      </c>
      <c r="F130" s="270" t="s">
        <v>2963</v>
      </c>
      <c r="G130" s="270" t="s">
        <v>2829</v>
      </c>
      <c r="H130" s="304" t="s">
        <v>2830</v>
      </c>
      <c r="I130" s="270" t="s">
        <v>2966</v>
      </c>
      <c r="J130" s="270">
        <v>40</v>
      </c>
      <c r="K130" s="270" t="s">
        <v>2967</v>
      </c>
      <c r="L130" s="289">
        <v>115060</v>
      </c>
      <c r="M130" s="289">
        <v>12711</v>
      </c>
      <c r="N130" s="289">
        <v>12711</v>
      </c>
      <c r="O130" s="270" t="s">
        <v>2968</v>
      </c>
      <c r="P130" s="270">
        <v>400</v>
      </c>
      <c r="Q130" s="270">
        <v>1.2</v>
      </c>
      <c r="R130" s="270">
        <v>8</v>
      </c>
      <c r="S130" s="270"/>
      <c r="T130" s="270" t="s">
        <v>2962</v>
      </c>
      <c r="U130" s="289">
        <v>74</v>
      </c>
      <c r="V130" s="289">
        <v>110</v>
      </c>
      <c r="W130" s="222">
        <v>15000</v>
      </c>
      <c r="X130" s="222">
        <v>20000</v>
      </c>
      <c r="Y130" s="270" t="s">
        <v>2831</v>
      </c>
      <c r="Z130" s="270" t="s">
        <v>2835</v>
      </c>
      <c r="AA130" s="270">
        <v>1995</v>
      </c>
      <c r="AB130" s="270">
        <v>2510</v>
      </c>
      <c r="AC130" s="270">
        <v>3346</v>
      </c>
      <c r="AD130" s="270">
        <v>2510</v>
      </c>
      <c r="AE130" s="270"/>
      <c r="AF130" s="270"/>
      <c r="AG130" s="270"/>
      <c r="AH130" s="222">
        <v>16309</v>
      </c>
      <c r="AI130" s="270"/>
      <c r="AJ130" s="270"/>
      <c r="AK130" s="270"/>
      <c r="AL130" s="270"/>
      <c r="AM130" s="270"/>
      <c r="AN130" s="270" t="s">
        <v>2969</v>
      </c>
      <c r="AO130" s="270"/>
      <c r="AP130" s="270"/>
      <c r="AQ130" s="270" t="s">
        <v>2970</v>
      </c>
      <c r="AR130" s="270">
        <v>3</v>
      </c>
      <c r="AS130" s="270">
        <v>986</v>
      </c>
      <c r="AT130" s="270" t="s">
        <v>2971</v>
      </c>
      <c r="AU130" s="270" t="s">
        <v>2972</v>
      </c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</row>
    <row r="131" spans="1:63" s="200" customFormat="1" ht="25.5" hidden="1" customHeight="1">
      <c r="A131" s="201"/>
      <c r="B131" s="311"/>
      <c r="C131" s="270" t="s">
        <v>2973</v>
      </c>
      <c r="D131" s="270" t="s">
        <v>2974</v>
      </c>
      <c r="E131" s="270" t="s">
        <v>2975</v>
      </c>
      <c r="F131" s="270" t="s">
        <v>2973</v>
      </c>
      <c r="G131" s="270" t="s">
        <v>2976</v>
      </c>
      <c r="H131" s="304" t="s">
        <v>2977</v>
      </c>
      <c r="I131" s="270" t="s">
        <v>2978</v>
      </c>
      <c r="J131" s="270">
        <v>3</v>
      </c>
      <c r="K131" s="270" t="s">
        <v>2979</v>
      </c>
      <c r="L131" s="289">
        <v>44260</v>
      </c>
      <c r="M131" s="289">
        <v>901</v>
      </c>
      <c r="N131" s="289">
        <v>1328</v>
      </c>
      <c r="O131" s="270" t="s">
        <v>2961</v>
      </c>
      <c r="P131" s="270">
        <v>400</v>
      </c>
      <c r="Q131" s="270">
        <v>1.2</v>
      </c>
      <c r="R131" s="270">
        <v>8</v>
      </c>
      <c r="S131" s="270"/>
      <c r="T131" s="270" t="s">
        <v>2962</v>
      </c>
      <c r="U131" s="289">
        <v>70</v>
      </c>
      <c r="V131" s="289">
        <v>110</v>
      </c>
      <c r="W131" s="222">
        <v>10000</v>
      </c>
      <c r="X131" s="222">
        <v>10000</v>
      </c>
      <c r="Y131" s="270" t="s">
        <v>2831</v>
      </c>
      <c r="Z131" s="270" t="s">
        <v>2835</v>
      </c>
      <c r="AA131" s="270">
        <v>1989</v>
      </c>
      <c r="AB131" s="270">
        <v>108903</v>
      </c>
      <c r="AC131" s="270">
        <v>4500</v>
      </c>
      <c r="AD131" s="270">
        <v>994</v>
      </c>
      <c r="AE131" s="270"/>
      <c r="AF131" s="270"/>
      <c r="AG131" s="270"/>
      <c r="AH131" s="222">
        <v>6472</v>
      </c>
      <c r="AI131" s="270">
        <v>0</v>
      </c>
      <c r="AJ131" s="270"/>
      <c r="AK131" s="270">
        <v>1</v>
      </c>
      <c r="AL131" s="270">
        <v>1324</v>
      </c>
      <c r="AM131" s="270">
        <v>5</v>
      </c>
      <c r="AN131" s="270">
        <v>1200</v>
      </c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312"/>
      <c r="BJ131" s="312"/>
      <c r="BK131" s="313"/>
    </row>
    <row r="132" spans="1:63" ht="25.5" hidden="1" customHeight="1">
      <c r="A132" s="117" t="s">
        <v>228</v>
      </c>
      <c r="B132" s="297" t="s">
        <v>1949</v>
      </c>
      <c r="C132" s="270" t="s">
        <v>1921</v>
      </c>
      <c r="D132" s="270"/>
      <c r="E132" s="272">
        <f>COUNTA(E133:E147)</f>
        <v>15</v>
      </c>
      <c r="F132" s="270"/>
      <c r="G132" s="270"/>
      <c r="H132" s="304"/>
      <c r="I132" s="270"/>
      <c r="J132" s="270"/>
      <c r="K132" s="270"/>
      <c r="L132" s="289">
        <f>SUM(L133:L147)</f>
        <v>1251731</v>
      </c>
      <c r="M132" s="289">
        <f>SUM(M133:M147)</f>
        <v>91927.76</v>
      </c>
      <c r="N132" s="289">
        <f>SUM(N133:N147)</f>
        <v>84420.160000000003</v>
      </c>
      <c r="O132" s="270"/>
      <c r="P132" s="270"/>
      <c r="Q132" s="270"/>
      <c r="R132" s="270"/>
      <c r="S132" s="270"/>
      <c r="T132" s="270"/>
      <c r="U132" s="289"/>
      <c r="V132" s="289"/>
      <c r="W132" s="222"/>
      <c r="X132" s="222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22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312"/>
      <c r="BG132" s="312"/>
      <c r="BH132" s="312"/>
      <c r="BI132" s="312"/>
      <c r="BJ132" s="312"/>
      <c r="BK132" s="313"/>
    </row>
    <row r="133" spans="1:63" ht="25.5" hidden="1" customHeight="1">
      <c r="A133" s="117"/>
      <c r="B133" s="311"/>
      <c r="C133" s="270" t="s">
        <v>1950</v>
      </c>
      <c r="D133" s="270" t="s">
        <v>1943</v>
      </c>
      <c r="E133" s="270" t="s">
        <v>1952</v>
      </c>
      <c r="F133" s="270" t="s">
        <v>1950</v>
      </c>
      <c r="G133" s="270" t="s">
        <v>1944</v>
      </c>
      <c r="H133" s="304" t="s">
        <v>1953</v>
      </c>
      <c r="I133" s="270" t="s">
        <v>1934</v>
      </c>
      <c r="J133" s="270" t="s">
        <v>1945</v>
      </c>
      <c r="K133" s="270"/>
      <c r="L133" s="289">
        <v>127524</v>
      </c>
      <c r="M133" s="289">
        <v>40310</v>
      </c>
      <c r="N133" s="289">
        <v>35722</v>
      </c>
      <c r="O133" s="270" t="s">
        <v>1922</v>
      </c>
      <c r="P133" s="270">
        <v>400</v>
      </c>
      <c r="Q133" s="270">
        <v>1.2</v>
      </c>
      <c r="R133" s="270">
        <v>8</v>
      </c>
      <c r="S133" s="270">
        <v>3840</v>
      </c>
      <c r="T133" s="270" t="s">
        <v>1923</v>
      </c>
      <c r="U133" s="289">
        <v>68</v>
      </c>
      <c r="V133" s="289">
        <v>105</v>
      </c>
      <c r="W133" s="222">
        <v>28000</v>
      </c>
      <c r="X133" s="222">
        <v>30000</v>
      </c>
      <c r="Y133" s="222">
        <v>30000</v>
      </c>
      <c r="Z133" s="270" t="s">
        <v>1924</v>
      </c>
      <c r="AA133" s="270">
        <v>1980</v>
      </c>
      <c r="AB133" s="270">
        <v>1980</v>
      </c>
      <c r="AC133" s="270"/>
      <c r="AD133" s="270">
        <v>3443</v>
      </c>
      <c r="AE133" s="270">
        <v>630</v>
      </c>
      <c r="AF133" s="270"/>
      <c r="AG133" s="270"/>
      <c r="AH133" s="306">
        <v>3443</v>
      </c>
      <c r="AI133" s="222">
        <f>SUM(AC133:AG133)</f>
        <v>4073</v>
      </c>
      <c r="AJ133" s="270">
        <v>2003</v>
      </c>
      <c r="AK133" s="270"/>
      <c r="AL133" s="270">
        <v>1</v>
      </c>
      <c r="AM133" s="270">
        <v>930</v>
      </c>
      <c r="AN133" s="270">
        <v>4</v>
      </c>
      <c r="AO133" s="270" t="s">
        <v>1954</v>
      </c>
      <c r="AP133" s="270"/>
      <c r="AQ133" s="270"/>
      <c r="AR133" s="270"/>
      <c r="AS133" s="270"/>
      <c r="AT133" s="270"/>
      <c r="AU133" s="29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312"/>
      <c r="BH133" s="312"/>
      <c r="BI133" s="312"/>
      <c r="BJ133" s="312"/>
      <c r="BK133" s="313"/>
    </row>
    <row r="134" spans="1:63" ht="25.5" hidden="1" customHeight="1">
      <c r="A134" s="117"/>
      <c r="B134" s="311"/>
      <c r="C134" s="270" t="s">
        <v>1950</v>
      </c>
      <c r="D134" s="270"/>
      <c r="E134" s="270" t="s">
        <v>1955</v>
      </c>
      <c r="F134" s="270" t="s">
        <v>1950</v>
      </c>
      <c r="G134" s="270"/>
      <c r="H134" s="304"/>
      <c r="I134" s="270" t="s">
        <v>1934</v>
      </c>
      <c r="J134" s="270"/>
      <c r="K134" s="270"/>
      <c r="L134" s="289"/>
      <c r="M134" s="289"/>
      <c r="N134" s="289">
        <v>4000</v>
      </c>
      <c r="O134" s="270" t="s">
        <v>1922</v>
      </c>
      <c r="P134" s="270">
        <v>400</v>
      </c>
      <c r="Q134" s="270"/>
      <c r="R134" s="270">
        <v>8</v>
      </c>
      <c r="S134" s="270"/>
      <c r="T134" s="270"/>
      <c r="U134" s="289"/>
      <c r="V134" s="289"/>
      <c r="W134" s="222"/>
      <c r="X134" s="222"/>
      <c r="Y134" s="222"/>
      <c r="Z134" s="270"/>
      <c r="AA134" s="270"/>
      <c r="AB134" s="270"/>
      <c r="AC134" s="270"/>
      <c r="AD134" s="270"/>
      <c r="AE134" s="270"/>
      <c r="AF134" s="270"/>
      <c r="AG134" s="270"/>
      <c r="AH134" s="306"/>
      <c r="AI134" s="222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0"/>
      <c r="AT134" s="270"/>
      <c r="AU134" s="29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/>
      <c r="BG134" s="312"/>
      <c r="BH134" s="312"/>
      <c r="BI134" s="312"/>
      <c r="BJ134" s="312"/>
      <c r="BK134" s="313"/>
    </row>
    <row r="135" spans="1:63" ht="25.5" hidden="1" customHeight="1">
      <c r="A135" s="117"/>
      <c r="B135" s="315"/>
      <c r="C135" s="270" t="s">
        <v>1956</v>
      </c>
      <c r="D135" s="270" t="s">
        <v>1957</v>
      </c>
      <c r="E135" s="270" t="s">
        <v>1958</v>
      </c>
      <c r="F135" s="270" t="s">
        <v>1956</v>
      </c>
      <c r="G135" s="270" t="s">
        <v>1959</v>
      </c>
      <c r="H135" s="338" t="s">
        <v>1960</v>
      </c>
      <c r="I135" s="270" t="s">
        <v>1940</v>
      </c>
      <c r="J135" s="270" t="s">
        <v>1961</v>
      </c>
      <c r="K135" s="270" t="s">
        <v>1962</v>
      </c>
      <c r="L135" s="289">
        <v>30600</v>
      </c>
      <c r="M135" s="289">
        <v>5355</v>
      </c>
      <c r="N135" s="289">
        <v>6472</v>
      </c>
      <c r="O135" s="270" t="s">
        <v>1922</v>
      </c>
      <c r="P135" s="270">
        <v>400</v>
      </c>
      <c r="Q135" s="270">
        <v>1.2</v>
      </c>
      <c r="R135" s="270">
        <v>8</v>
      </c>
      <c r="S135" s="270">
        <v>3840</v>
      </c>
      <c r="T135" s="270" t="s">
        <v>1925</v>
      </c>
      <c r="U135" s="289">
        <v>74</v>
      </c>
      <c r="V135" s="289">
        <v>110</v>
      </c>
      <c r="W135" s="289">
        <v>6405</v>
      </c>
      <c r="X135" s="222">
        <v>10000</v>
      </c>
      <c r="Y135" s="222">
        <v>10000</v>
      </c>
      <c r="Z135" s="270" t="s">
        <v>1926</v>
      </c>
      <c r="AA135" s="270">
        <v>1980</v>
      </c>
      <c r="AB135" s="270">
        <v>1980</v>
      </c>
      <c r="AC135" s="270">
        <v>688</v>
      </c>
      <c r="AD135" s="270"/>
      <c r="AE135" s="270">
        <v>1770</v>
      </c>
      <c r="AF135" s="270"/>
      <c r="AG135" s="270"/>
      <c r="AH135" s="306">
        <v>2338</v>
      </c>
      <c r="AI135" s="222">
        <v>2338</v>
      </c>
      <c r="AJ135" s="270"/>
      <c r="AK135" s="270"/>
      <c r="AL135" s="270">
        <v>1</v>
      </c>
      <c r="AM135" s="270">
        <v>256</v>
      </c>
      <c r="AN135" s="270"/>
      <c r="AO135" s="270"/>
      <c r="AP135" s="270"/>
      <c r="AQ135" s="270"/>
      <c r="AR135" s="270"/>
      <c r="AS135" s="270"/>
      <c r="AT135" s="270"/>
      <c r="AU135" s="29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312"/>
      <c r="BH135" s="312"/>
      <c r="BI135" s="312"/>
      <c r="BJ135" s="312"/>
      <c r="BK135" s="313"/>
    </row>
    <row r="136" spans="1:63" ht="25.5" hidden="1" customHeight="1">
      <c r="A136" s="117"/>
      <c r="B136" s="315"/>
      <c r="C136" s="270" t="s">
        <v>1963</v>
      </c>
      <c r="D136" s="270" t="s">
        <v>1964</v>
      </c>
      <c r="E136" s="270" t="s">
        <v>1965</v>
      </c>
      <c r="F136" s="270" t="s">
        <v>1963</v>
      </c>
      <c r="G136" s="270" t="s">
        <v>1966</v>
      </c>
      <c r="H136" s="270"/>
      <c r="I136" s="270" t="s">
        <v>1963</v>
      </c>
      <c r="J136" s="270" t="s">
        <v>1967</v>
      </c>
      <c r="K136" s="270"/>
      <c r="L136" s="289">
        <v>135000</v>
      </c>
      <c r="M136" s="289">
        <v>25174</v>
      </c>
      <c r="N136" s="289">
        <v>12761</v>
      </c>
      <c r="O136" s="270" t="s">
        <v>1922</v>
      </c>
      <c r="P136" s="270">
        <v>400</v>
      </c>
      <c r="Q136" s="270" t="s">
        <v>1968</v>
      </c>
      <c r="R136" s="270">
        <v>8</v>
      </c>
      <c r="S136" s="270" t="s">
        <v>1969</v>
      </c>
      <c r="T136" s="270" t="s">
        <v>1923</v>
      </c>
      <c r="U136" s="289">
        <v>70</v>
      </c>
      <c r="V136" s="289">
        <v>107</v>
      </c>
      <c r="W136" s="222">
        <v>18137</v>
      </c>
      <c r="X136" s="222">
        <v>18137</v>
      </c>
      <c r="Y136" s="222">
        <v>18137</v>
      </c>
      <c r="Z136" s="270" t="s">
        <v>1970</v>
      </c>
      <c r="AA136" s="270">
        <v>1991</v>
      </c>
      <c r="AB136" s="270">
        <v>1991</v>
      </c>
      <c r="AC136" s="270">
        <v>3852</v>
      </c>
      <c r="AD136" s="270">
        <v>800</v>
      </c>
      <c r="AE136" s="270">
        <v>2450</v>
      </c>
      <c r="AF136" s="270"/>
      <c r="AG136" s="270">
        <v>828</v>
      </c>
      <c r="AH136" s="306">
        <v>3852</v>
      </c>
      <c r="AI136" s="222">
        <v>7930</v>
      </c>
      <c r="AJ136" s="270"/>
      <c r="AK136" s="270"/>
      <c r="AL136" s="270">
        <v>1</v>
      </c>
      <c r="AM136" s="270" t="s">
        <v>1971</v>
      </c>
      <c r="AN136" s="270">
        <v>8</v>
      </c>
      <c r="AO136" s="270" t="s">
        <v>1954</v>
      </c>
      <c r="AP136" s="270">
        <v>950</v>
      </c>
      <c r="AQ136" s="270"/>
      <c r="AR136" s="270" t="s">
        <v>1941</v>
      </c>
      <c r="AS136" s="270">
        <v>1</v>
      </c>
      <c r="AT136" s="270">
        <v>300</v>
      </c>
      <c r="AU136" s="290"/>
      <c r="AV136" s="270" t="s">
        <v>1972</v>
      </c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312"/>
      <c r="BH136" s="312"/>
      <c r="BI136" s="312"/>
      <c r="BJ136" s="312"/>
      <c r="BK136" s="313"/>
    </row>
    <row r="137" spans="1:63" ht="25.5" hidden="1" customHeight="1">
      <c r="A137" s="117" t="s">
        <v>194</v>
      </c>
      <c r="B137" s="315"/>
      <c r="C137" s="270" t="s">
        <v>1963</v>
      </c>
      <c r="D137" s="312"/>
      <c r="E137" s="270" t="s">
        <v>1973</v>
      </c>
      <c r="F137" s="270" t="s">
        <v>1963</v>
      </c>
      <c r="G137" s="270" t="s">
        <v>1966</v>
      </c>
      <c r="H137" s="270"/>
      <c r="I137" s="270" t="s">
        <v>1963</v>
      </c>
      <c r="J137" s="316"/>
      <c r="K137" s="312"/>
      <c r="L137" s="289">
        <v>20500</v>
      </c>
      <c r="M137" s="289">
        <v>149</v>
      </c>
      <c r="N137" s="289">
        <v>149</v>
      </c>
      <c r="O137" s="270" t="s">
        <v>1922</v>
      </c>
      <c r="P137" s="270">
        <v>400</v>
      </c>
      <c r="Q137" s="270" t="s">
        <v>1968</v>
      </c>
      <c r="R137" s="270">
        <v>6</v>
      </c>
      <c r="S137" s="313"/>
      <c r="T137" s="270" t="s">
        <v>1923</v>
      </c>
      <c r="U137" s="289">
        <v>70</v>
      </c>
      <c r="V137" s="289">
        <v>107</v>
      </c>
      <c r="W137" s="222">
        <v>300</v>
      </c>
      <c r="X137" s="222">
        <v>300</v>
      </c>
      <c r="Y137" s="313"/>
      <c r="Z137" s="313"/>
      <c r="AA137" s="270">
        <v>2008</v>
      </c>
      <c r="AB137" s="313"/>
      <c r="AC137" s="313"/>
      <c r="AD137" s="313"/>
      <c r="AE137" s="313"/>
      <c r="AF137" s="313"/>
      <c r="AG137" s="313"/>
      <c r="AH137" s="222">
        <v>3280</v>
      </c>
      <c r="AI137" s="313"/>
      <c r="AJ137" s="313"/>
      <c r="AK137" s="313"/>
      <c r="AL137" s="313"/>
      <c r="AM137" s="313"/>
      <c r="AN137" s="313"/>
      <c r="AO137" s="313"/>
      <c r="AP137" s="313"/>
      <c r="AQ137" s="313"/>
      <c r="AR137" s="313"/>
      <c r="AS137" s="313"/>
      <c r="AT137" s="313"/>
      <c r="AU137" s="313"/>
      <c r="AV137" s="313"/>
      <c r="AW137" s="313"/>
      <c r="AX137" s="313"/>
      <c r="AY137" s="313"/>
      <c r="AZ137" s="313"/>
      <c r="BA137" s="313"/>
      <c r="BB137" s="313"/>
      <c r="BC137" s="313"/>
      <c r="BD137" s="313"/>
      <c r="BE137" s="313"/>
      <c r="BF137" s="313"/>
      <c r="BG137" s="313"/>
      <c r="BH137" s="313"/>
      <c r="BI137" s="313"/>
      <c r="BJ137" s="313"/>
      <c r="BK137" s="313"/>
    </row>
    <row r="138" spans="1:63" ht="25.5" hidden="1" customHeight="1">
      <c r="A138" s="117"/>
      <c r="B138" s="315"/>
      <c r="C138" s="270" t="s">
        <v>1974</v>
      </c>
      <c r="D138" s="270" t="s">
        <v>1975</v>
      </c>
      <c r="E138" s="270" t="s">
        <v>1976</v>
      </c>
      <c r="F138" s="270" t="s">
        <v>1974</v>
      </c>
      <c r="G138" s="270" t="s">
        <v>1977</v>
      </c>
      <c r="H138" s="304" t="s">
        <v>1978</v>
      </c>
      <c r="I138" s="270" t="s">
        <v>1974</v>
      </c>
      <c r="J138" s="270" t="s">
        <v>1979</v>
      </c>
      <c r="K138" s="270" t="s">
        <v>1980</v>
      </c>
      <c r="L138" s="289">
        <v>43300</v>
      </c>
      <c r="M138" s="289">
        <v>881</v>
      </c>
      <c r="N138" s="289">
        <v>1129</v>
      </c>
      <c r="O138" s="270" t="s">
        <v>1922</v>
      </c>
      <c r="P138" s="270">
        <v>400</v>
      </c>
      <c r="Q138" s="270">
        <v>1.2</v>
      </c>
      <c r="R138" s="270">
        <v>8</v>
      </c>
      <c r="S138" s="270">
        <v>3840</v>
      </c>
      <c r="T138" s="270" t="s">
        <v>1923</v>
      </c>
      <c r="U138" s="289">
        <v>69.7</v>
      </c>
      <c r="V138" s="289">
        <v>100</v>
      </c>
      <c r="W138" s="222">
        <v>15000</v>
      </c>
      <c r="X138" s="222">
        <v>15000</v>
      </c>
      <c r="Y138" s="222">
        <v>15000</v>
      </c>
      <c r="Z138" s="270" t="s">
        <v>1924</v>
      </c>
      <c r="AA138" s="270">
        <v>1991</v>
      </c>
      <c r="AB138" s="270">
        <v>1991</v>
      </c>
      <c r="AC138" s="270" t="s">
        <v>1981</v>
      </c>
      <c r="AD138" s="270"/>
      <c r="AE138" s="270" t="s">
        <v>1982</v>
      </c>
      <c r="AF138" s="270"/>
      <c r="AG138" s="270"/>
      <c r="AH138" s="306">
        <v>1265</v>
      </c>
      <c r="AI138" s="222">
        <v>1765</v>
      </c>
      <c r="AJ138" s="270"/>
      <c r="AK138" s="270"/>
      <c r="AL138" s="270">
        <v>1</v>
      </c>
      <c r="AM138" s="270" t="s">
        <v>1983</v>
      </c>
      <c r="AN138" s="270">
        <v>5</v>
      </c>
      <c r="AO138" s="270" t="s">
        <v>1984</v>
      </c>
      <c r="AP138" s="270">
        <v>30</v>
      </c>
      <c r="AQ138" s="270"/>
      <c r="AR138" s="270" t="s">
        <v>1941</v>
      </c>
      <c r="AS138" s="270">
        <v>9</v>
      </c>
      <c r="AT138" s="270">
        <v>4406</v>
      </c>
      <c r="AU138" s="270" t="s">
        <v>1985</v>
      </c>
      <c r="AV138" s="270" t="s">
        <v>1986</v>
      </c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312"/>
      <c r="BH138" s="312"/>
      <c r="BI138" s="312"/>
      <c r="BJ138" s="312"/>
      <c r="BK138" s="313"/>
    </row>
    <row r="139" spans="1:63" ht="25.5" hidden="1" customHeight="1">
      <c r="A139" s="117" t="s">
        <v>438</v>
      </c>
      <c r="B139" s="311"/>
      <c r="C139" s="270" t="s">
        <v>1987</v>
      </c>
      <c r="D139" s="270" t="s">
        <v>1988</v>
      </c>
      <c r="E139" s="270" t="s">
        <v>1989</v>
      </c>
      <c r="F139" s="270" t="s">
        <v>1990</v>
      </c>
      <c r="G139" s="270" t="s">
        <v>1991</v>
      </c>
      <c r="H139" s="304"/>
      <c r="I139" s="270" t="s">
        <v>1987</v>
      </c>
      <c r="J139" s="270" t="s">
        <v>1992</v>
      </c>
      <c r="K139" s="270" t="s">
        <v>1993</v>
      </c>
      <c r="L139" s="289">
        <v>157205</v>
      </c>
      <c r="M139" s="289">
        <v>928.76</v>
      </c>
      <c r="N139" s="289">
        <v>1071.1600000000001</v>
      </c>
      <c r="O139" s="270" t="s">
        <v>1922</v>
      </c>
      <c r="P139" s="270">
        <v>400</v>
      </c>
      <c r="Q139" s="270" t="s">
        <v>1968</v>
      </c>
      <c r="R139" s="270">
        <v>8</v>
      </c>
      <c r="S139" s="270">
        <v>3840</v>
      </c>
      <c r="T139" s="270" t="s">
        <v>1923</v>
      </c>
      <c r="U139" s="289">
        <v>68</v>
      </c>
      <c r="V139" s="289">
        <v>105</v>
      </c>
      <c r="W139" s="222">
        <v>10000</v>
      </c>
      <c r="X139" s="222">
        <v>10000</v>
      </c>
      <c r="Y139" s="222">
        <v>10000</v>
      </c>
      <c r="Z139" s="270" t="s">
        <v>1994</v>
      </c>
      <c r="AA139" s="270">
        <v>2002</v>
      </c>
      <c r="AB139" s="270">
        <v>2002</v>
      </c>
      <c r="AC139" s="270">
        <v>6622</v>
      </c>
      <c r="AD139" s="270">
        <v>4900</v>
      </c>
      <c r="AE139" s="270">
        <v>600</v>
      </c>
      <c r="AF139" s="270">
        <v>50</v>
      </c>
      <c r="AG139" s="270"/>
      <c r="AH139" s="306">
        <v>6622</v>
      </c>
      <c r="AI139" s="222">
        <f>SUM(AC139:AG139)</f>
        <v>12172</v>
      </c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9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312"/>
      <c r="BH139" s="312"/>
      <c r="BI139" s="312"/>
      <c r="BJ139" s="312"/>
      <c r="BK139" s="313"/>
    </row>
    <row r="140" spans="1:63" ht="25.5" hidden="1" customHeight="1">
      <c r="A140" s="117">
        <v>5</v>
      </c>
      <c r="B140" s="311"/>
      <c r="C140" s="270" t="s">
        <v>1995</v>
      </c>
      <c r="D140" s="270" t="s">
        <v>1996</v>
      </c>
      <c r="E140" s="270" t="s">
        <v>1997</v>
      </c>
      <c r="F140" s="270" t="s">
        <v>1995</v>
      </c>
      <c r="G140" s="270" t="s">
        <v>1998</v>
      </c>
      <c r="H140" s="304" t="s">
        <v>1999</v>
      </c>
      <c r="I140" s="270" t="s">
        <v>1995</v>
      </c>
      <c r="J140" s="270" t="s">
        <v>2000</v>
      </c>
      <c r="K140" s="270"/>
      <c r="L140" s="289">
        <v>56850</v>
      </c>
      <c r="M140" s="289">
        <v>1315</v>
      </c>
      <c r="N140" s="289">
        <v>2078</v>
      </c>
      <c r="O140" s="270" t="s">
        <v>1922</v>
      </c>
      <c r="P140" s="270">
        <v>400</v>
      </c>
      <c r="Q140" s="270">
        <v>1.2</v>
      </c>
      <c r="R140" s="270">
        <v>8</v>
      </c>
      <c r="S140" s="270">
        <v>3840</v>
      </c>
      <c r="T140" s="270" t="s">
        <v>1925</v>
      </c>
      <c r="U140" s="289">
        <v>70</v>
      </c>
      <c r="V140" s="289">
        <v>102</v>
      </c>
      <c r="W140" s="222">
        <v>5000</v>
      </c>
      <c r="X140" s="222">
        <v>5000</v>
      </c>
      <c r="Y140" s="222">
        <v>5000</v>
      </c>
      <c r="Z140" s="270" t="s">
        <v>1924</v>
      </c>
      <c r="AA140" s="270">
        <v>1994</v>
      </c>
      <c r="AB140" s="270">
        <v>1994</v>
      </c>
      <c r="AC140" s="270">
        <v>2209</v>
      </c>
      <c r="AD140" s="270">
        <v>1000</v>
      </c>
      <c r="AE140" s="270">
        <v>466</v>
      </c>
      <c r="AF140" s="270"/>
      <c r="AG140" s="270"/>
      <c r="AH140" s="306">
        <v>2209</v>
      </c>
      <c r="AI140" s="222">
        <v>3675</v>
      </c>
      <c r="AJ140" s="270">
        <v>2003</v>
      </c>
      <c r="AK140" s="270"/>
      <c r="AL140" s="270">
        <v>0</v>
      </c>
      <c r="AM140" s="270"/>
      <c r="AN140" s="270">
        <v>0</v>
      </c>
      <c r="AO140" s="270"/>
      <c r="AP140" s="270"/>
      <c r="AQ140" s="270"/>
      <c r="AR140" s="270" t="s">
        <v>2001</v>
      </c>
      <c r="AS140" s="270">
        <v>1</v>
      </c>
      <c r="AT140" s="270">
        <v>608</v>
      </c>
      <c r="AU140" s="270" t="s">
        <v>2002</v>
      </c>
      <c r="AV140" s="270" t="s">
        <v>1972</v>
      </c>
      <c r="AW140" s="270" t="s">
        <v>2003</v>
      </c>
      <c r="AX140" s="270">
        <v>1</v>
      </c>
      <c r="AY140" s="270">
        <v>162</v>
      </c>
      <c r="AZ140" s="270" t="s">
        <v>2002</v>
      </c>
      <c r="BA140" s="270" t="s">
        <v>1972</v>
      </c>
      <c r="BB140" s="270"/>
      <c r="BC140" s="270"/>
      <c r="BD140" s="270"/>
      <c r="BE140" s="270"/>
      <c r="BF140" s="270"/>
      <c r="BG140" s="312"/>
      <c r="BH140" s="312"/>
      <c r="BI140" s="312"/>
      <c r="BJ140" s="312"/>
      <c r="BK140" s="313"/>
    </row>
    <row r="141" spans="1:63" ht="25.5" hidden="1" customHeight="1">
      <c r="A141" s="140">
        <v>6</v>
      </c>
      <c r="B141" s="311"/>
      <c r="C141" s="270" t="s">
        <v>2004</v>
      </c>
      <c r="D141" s="270" t="s">
        <v>2005</v>
      </c>
      <c r="E141" s="270" t="s">
        <v>2006</v>
      </c>
      <c r="F141" s="270" t="s">
        <v>2004</v>
      </c>
      <c r="G141" s="270" t="s">
        <v>2007</v>
      </c>
      <c r="H141" s="304"/>
      <c r="I141" s="270" t="s">
        <v>2004</v>
      </c>
      <c r="J141" s="270" t="s">
        <v>2008</v>
      </c>
      <c r="K141" s="270"/>
      <c r="L141" s="289">
        <v>52830</v>
      </c>
      <c r="M141" s="289">
        <v>1127</v>
      </c>
      <c r="N141" s="289">
        <v>1127</v>
      </c>
      <c r="O141" s="270" t="s">
        <v>1922</v>
      </c>
      <c r="P141" s="270">
        <v>400</v>
      </c>
      <c r="Q141" s="270">
        <v>1.2</v>
      </c>
      <c r="R141" s="270">
        <v>8</v>
      </c>
      <c r="S141" s="270">
        <v>720</v>
      </c>
      <c r="T141" s="270" t="s">
        <v>1925</v>
      </c>
      <c r="U141" s="289">
        <v>68</v>
      </c>
      <c r="V141" s="289">
        <v>105</v>
      </c>
      <c r="W141" s="222">
        <v>4000</v>
      </c>
      <c r="X141" s="222">
        <v>5000</v>
      </c>
      <c r="Y141" s="222">
        <v>5000</v>
      </c>
      <c r="Z141" s="270" t="s">
        <v>1926</v>
      </c>
      <c r="AA141" s="270">
        <v>2007</v>
      </c>
      <c r="AB141" s="270">
        <v>1992</v>
      </c>
      <c r="AC141" s="270">
        <v>1251</v>
      </c>
      <c r="AD141" s="270">
        <v>300</v>
      </c>
      <c r="AE141" s="270">
        <v>400</v>
      </c>
      <c r="AF141" s="270">
        <v>0</v>
      </c>
      <c r="AG141" s="270">
        <v>0</v>
      </c>
      <c r="AH141" s="306">
        <v>4300</v>
      </c>
      <c r="AI141" s="222">
        <v>1951</v>
      </c>
      <c r="AJ141" s="270">
        <v>1998</v>
      </c>
      <c r="AK141" s="270"/>
      <c r="AL141" s="270"/>
      <c r="AM141" s="270"/>
      <c r="AN141" s="270"/>
      <c r="AO141" s="270"/>
      <c r="AP141" s="270"/>
      <c r="AQ141" s="270"/>
      <c r="AR141" s="270" t="s">
        <v>1941</v>
      </c>
      <c r="AS141" s="270">
        <v>5</v>
      </c>
      <c r="AT141" s="270">
        <v>3574</v>
      </c>
      <c r="AU141" s="290" t="s">
        <v>2009</v>
      </c>
      <c r="AV141" s="270" t="s">
        <v>2010</v>
      </c>
      <c r="AW141" s="270" t="s">
        <v>1948</v>
      </c>
      <c r="AX141" s="270">
        <v>2</v>
      </c>
      <c r="AY141" s="270">
        <v>1334</v>
      </c>
      <c r="AZ141" s="270" t="s">
        <v>2011</v>
      </c>
      <c r="BA141" s="270" t="s">
        <v>2012</v>
      </c>
      <c r="BB141" s="270" t="s">
        <v>2013</v>
      </c>
      <c r="BC141" s="270">
        <v>4</v>
      </c>
      <c r="BD141" s="270">
        <v>400</v>
      </c>
      <c r="BE141" s="270"/>
      <c r="BF141" s="270"/>
      <c r="BG141" s="312"/>
      <c r="BH141" s="312"/>
      <c r="BI141" s="312"/>
      <c r="BJ141" s="312"/>
      <c r="BK141" s="270"/>
    </row>
    <row r="142" spans="1:63" ht="25.5" hidden="1" customHeight="1">
      <c r="A142" s="117">
        <v>7</v>
      </c>
      <c r="B142" s="315"/>
      <c r="C142" s="270" t="s">
        <v>2014</v>
      </c>
      <c r="D142" s="270" t="s">
        <v>2015</v>
      </c>
      <c r="E142" s="270" t="s">
        <v>2016</v>
      </c>
      <c r="F142" s="270" t="s">
        <v>2014</v>
      </c>
      <c r="G142" s="270" t="s">
        <v>2017</v>
      </c>
      <c r="H142" s="304">
        <v>0</v>
      </c>
      <c r="I142" s="270" t="s">
        <v>2014</v>
      </c>
      <c r="J142" s="270" t="s">
        <v>2018</v>
      </c>
      <c r="K142" s="270"/>
      <c r="L142" s="289">
        <v>38582</v>
      </c>
      <c r="M142" s="289">
        <v>697</v>
      </c>
      <c r="N142" s="289">
        <v>649</v>
      </c>
      <c r="O142" s="270" t="s">
        <v>1923</v>
      </c>
      <c r="P142" s="270">
        <v>350</v>
      </c>
      <c r="Q142" s="270">
        <v>1.2</v>
      </c>
      <c r="R142" s="270">
        <v>8</v>
      </c>
      <c r="S142" s="270">
        <v>3360</v>
      </c>
      <c r="T142" s="270" t="s">
        <v>1923</v>
      </c>
      <c r="U142" s="289">
        <v>68</v>
      </c>
      <c r="V142" s="289">
        <v>105</v>
      </c>
      <c r="W142" s="222">
        <v>3000</v>
      </c>
      <c r="X142" s="222">
        <v>3000</v>
      </c>
      <c r="Y142" s="222">
        <v>3000</v>
      </c>
      <c r="Z142" s="270" t="s">
        <v>2019</v>
      </c>
      <c r="AA142" s="270">
        <v>1997</v>
      </c>
      <c r="AB142" s="270">
        <v>1997</v>
      </c>
      <c r="AC142" s="270">
        <v>3204</v>
      </c>
      <c r="AD142" s="270" t="s">
        <v>1933</v>
      </c>
      <c r="AE142" s="270" t="s">
        <v>1933</v>
      </c>
      <c r="AF142" s="270">
        <v>656</v>
      </c>
      <c r="AG142" s="270" t="s">
        <v>1933</v>
      </c>
      <c r="AH142" s="306">
        <v>3204</v>
      </c>
      <c r="AI142" s="222">
        <v>3860</v>
      </c>
      <c r="AJ142" s="270" t="s">
        <v>1933</v>
      </c>
      <c r="AK142" s="270"/>
      <c r="AL142" s="270" t="s">
        <v>1933</v>
      </c>
      <c r="AM142" s="270"/>
      <c r="AN142" s="270" t="s">
        <v>1933</v>
      </c>
      <c r="AO142" s="270" t="s">
        <v>1933</v>
      </c>
      <c r="AP142" s="270"/>
      <c r="AQ142" s="270"/>
      <c r="AR142" s="270" t="s">
        <v>1933</v>
      </c>
      <c r="AS142" s="270" t="s">
        <v>1933</v>
      </c>
      <c r="AT142" s="270" t="s">
        <v>1933</v>
      </c>
      <c r="AU142" s="290" t="s">
        <v>1933</v>
      </c>
      <c r="AV142" s="270" t="s">
        <v>1933</v>
      </c>
      <c r="AW142" s="270" t="s">
        <v>1933</v>
      </c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312"/>
      <c r="BH142" s="312"/>
      <c r="BI142" s="312"/>
      <c r="BJ142" s="312"/>
      <c r="BK142" s="270"/>
    </row>
    <row r="143" spans="1:63" ht="25.5" hidden="1" customHeight="1">
      <c r="A143" s="117">
        <v>8</v>
      </c>
      <c r="B143" s="311"/>
      <c r="C143" s="270" t="s">
        <v>2014</v>
      </c>
      <c r="D143" s="270"/>
      <c r="E143" s="270" t="s">
        <v>2020</v>
      </c>
      <c r="F143" s="270" t="s">
        <v>2014</v>
      </c>
      <c r="G143" s="270"/>
      <c r="H143" s="304"/>
      <c r="I143" s="270" t="s">
        <v>2014</v>
      </c>
      <c r="J143" s="270"/>
      <c r="K143" s="270"/>
      <c r="L143" s="289">
        <v>15140</v>
      </c>
      <c r="M143" s="289">
        <v>0</v>
      </c>
      <c r="N143" s="289">
        <v>0</v>
      </c>
      <c r="O143" s="270" t="s">
        <v>1922</v>
      </c>
      <c r="P143" s="270">
        <v>800</v>
      </c>
      <c r="Q143" s="270"/>
      <c r="R143" s="270">
        <v>8</v>
      </c>
      <c r="S143" s="270"/>
      <c r="T143" s="270" t="s">
        <v>1923</v>
      </c>
      <c r="U143" s="289">
        <v>68</v>
      </c>
      <c r="V143" s="289">
        <v>105</v>
      </c>
      <c r="W143" s="222">
        <v>3000</v>
      </c>
      <c r="X143" s="222">
        <v>3000</v>
      </c>
      <c r="Y143" s="222"/>
      <c r="Z143" s="270"/>
      <c r="AA143" s="270">
        <v>2009</v>
      </c>
      <c r="AB143" s="270"/>
      <c r="AC143" s="270"/>
      <c r="AD143" s="270"/>
      <c r="AE143" s="270"/>
      <c r="AF143" s="270"/>
      <c r="AG143" s="270"/>
      <c r="AH143" s="306">
        <v>3680</v>
      </c>
      <c r="AI143" s="222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9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312"/>
      <c r="BH143" s="312"/>
      <c r="BI143" s="312"/>
      <c r="BJ143" s="312"/>
      <c r="BK143" s="313"/>
    </row>
    <row r="144" spans="1:63" ht="25.5" hidden="1" customHeight="1">
      <c r="A144" s="117">
        <v>9</v>
      </c>
      <c r="B144" s="311"/>
      <c r="C144" s="270" t="s">
        <v>2021</v>
      </c>
      <c r="D144" s="270" t="s">
        <v>2015</v>
      </c>
      <c r="E144" s="270" t="s">
        <v>2022</v>
      </c>
      <c r="F144" s="270" t="s">
        <v>2021</v>
      </c>
      <c r="G144" s="270" t="s">
        <v>2017</v>
      </c>
      <c r="H144" s="304">
        <v>0</v>
      </c>
      <c r="I144" s="270" t="s">
        <v>1946</v>
      </c>
      <c r="J144" s="270" t="s">
        <v>2018</v>
      </c>
      <c r="K144" s="270"/>
      <c r="L144" s="289">
        <v>131063</v>
      </c>
      <c r="M144" s="289">
        <v>3068</v>
      </c>
      <c r="N144" s="289">
        <v>3955</v>
      </c>
      <c r="O144" s="270" t="s">
        <v>1922</v>
      </c>
      <c r="P144" s="270">
        <v>400</v>
      </c>
      <c r="Q144" s="270">
        <v>1.2</v>
      </c>
      <c r="R144" s="270">
        <v>8</v>
      </c>
      <c r="S144" s="270">
        <v>3360</v>
      </c>
      <c r="T144" s="270" t="s">
        <v>1925</v>
      </c>
      <c r="U144" s="289">
        <v>68</v>
      </c>
      <c r="V144" s="289">
        <v>105</v>
      </c>
      <c r="W144" s="222">
        <v>6000</v>
      </c>
      <c r="X144" s="222">
        <v>6000</v>
      </c>
      <c r="Y144" s="222">
        <v>6000</v>
      </c>
      <c r="Z144" s="270" t="s">
        <v>2019</v>
      </c>
      <c r="AA144" s="270">
        <v>2006</v>
      </c>
      <c r="AB144" s="270">
        <v>2006</v>
      </c>
      <c r="AC144" s="270">
        <v>3204</v>
      </c>
      <c r="AD144" s="270" t="s">
        <v>1933</v>
      </c>
      <c r="AE144" s="270" t="s">
        <v>1933</v>
      </c>
      <c r="AF144" s="270">
        <v>656</v>
      </c>
      <c r="AG144" s="270" t="s">
        <v>1933</v>
      </c>
      <c r="AH144" s="306">
        <v>3204</v>
      </c>
      <c r="AI144" s="222">
        <v>9589</v>
      </c>
      <c r="AJ144" s="270" t="s">
        <v>1933</v>
      </c>
      <c r="AK144" s="270"/>
      <c r="AL144" s="270" t="s">
        <v>1933</v>
      </c>
      <c r="AM144" s="270"/>
      <c r="AN144" s="270" t="s">
        <v>1933</v>
      </c>
      <c r="AO144" s="270" t="s">
        <v>1933</v>
      </c>
      <c r="AP144" s="270"/>
      <c r="AQ144" s="270"/>
      <c r="AR144" s="270" t="s">
        <v>1933</v>
      </c>
      <c r="AS144" s="270" t="s">
        <v>1933</v>
      </c>
      <c r="AT144" s="270" t="s">
        <v>1933</v>
      </c>
      <c r="AU144" s="290" t="s">
        <v>1933</v>
      </c>
      <c r="AV144" s="270" t="s">
        <v>1933</v>
      </c>
      <c r="AW144" s="270" t="s">
        <v>1933</v>
      </c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312"/>
      <c r="BH144" s="312"/>
      <c r="BI144" s="312"/>
      <c r="BJ144" s="312"/>
      <c r="BK144" s="313"/>
    </row>
    <row r="145" spans="1:63" ht="25.5" hidden="1" customHeight="1">
      <c r="A145" s="117"/>
      <c r="B145" s="311"/>
      <c r="C145" s="270" t="s">
        <v>2023</v>
      </c>
      <c r="D145" s="270"/>
      <c r="E145" s="270" t="s">
        <v>2024</v>
      </c>
      <c r="F145" s="270" t="s">
        <v>2023</v>
      </c>
      <c r="G145" s="270"/>
      <c r="H145" s="304"/>
      <c r="I145" s="270" t="s">
        <v>2023</v>
      </c>
      <c r="J145" s="270"/>
      <c r="K145" s="270"/>
      <c r="L145" s="289">
        <v>182133</v>
      </c>
      <c r="M145" s="289">
        <v>1648</v>
      </c>
      <c r="N145" s="289">
        <v>3084</v>
      </c>
      <c r="O145" s="270" t="s">
        <v>1922</v>
      </c>
      <c r="P145" s="270">
        <v>400</v>
      </c>
      <c r="Q145" s="270"/>
      <c r="R145" s="270">
        <v>8</v>
      </c>
      <c r="S145" s="270"/>
      <c r="T145" s="270" t="s">
        <v>1925</v>
      </c>
      <c r="U145" s="289">
        <v>68</v>
      </c>
      <c r="V145" s="289">
        <v>105</v>
      </c>
      <c r="W145" s="222">
        <v>5000</v>
      </c>
      <c r="X145" s="222">
        <v>6000</v>
      </c>
      <c r="Y145" s="222"/>
      <c r="Z145" s="270"/>
      <c r="AA145" s="270">
        <v>2008</v>
      </c>
      <c r="AB145" s="270"/>
      <c r="AC145" s="270"/>
      <c r="AD145" s="270"/>
      <c r="AE145" s="270"/>
      <c r="AF145" s="270"/>
      <c r="AG145" s="270"/>
      <c r="AH145" s="306">
        <v>3433</v>
      </c>
      <c r="AI145" s="222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29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312"/>
      <c r="BH145" s="312"/>
      <c r="BI145" s="312"/>
      <c r="BJ145" s="312"/>
      <c r="BK145" s="313"/>
    </row>
    <row r="146" spans="1:63" ht="25.5" hidden="1" customHeight="1">
      <c r="A146" s="117"/>
      <c r="B146" s="311"/>
      <c r="C146" s="270" t="s">
        <v>2025</v>
      </c>
      <c r="D146" s="270" t="s">
        <v>2026</v>
      </c>
      <c r="E146" s="270" t="s">
        <v>2027</v>
      </c>
      <c r="F146" s="270" t="s">
        <v>2025</v>
      </c>
      <c r="G146" s="270" t="s">
        <v>2028</v>
      </c>
      <c r="H146" s="304" t="s">
        <v>2029</v>
      </c>
      <c r="I146" s="270" t="s">
        <v>2030</v>
      </c>
      <c r="J146" s="270" t="s">
        <v>2031</v>
      </c>
      <c r="K146" s="270"/>
      <c r="L146" s="289">
        <v>111779</v>
      </c>
      <c r="M146" s="289">
        <v>5581</v>
      </c>
      <c r="N146" s="289">
        <v>5875</v>
      </c>
      <c r="O146" s="270" t="s">
        <v>1922</v>
      </c>
      <c r="P146" s="270">
        <v>400</v>
      </c>
      <c r="Q146" s="270">
        <v>1.2</v>
      </c>
      <c r="R146" s="270">
        <v>8</v>
      </c>
      <c r="S146" s="270">
        <v>3840</v>
      </c>
      <c r="T146" s="270" t="s">
        <v>1923</v>
      </c>
      <c r="U146" s="289">
        <v>70</v>
      </c>
      <c r="V146" s="289">
        <v>105</v>
      </c>
      <c r="W146" s="222">
        <v>7000</v>
      </c>
      <c r="X146" s="222">
        <v>12500</v>
      </c>
      <c r="Y146" s="222">
        <v>12500</v>
      </c>
      <c r="Z146" s="270" t="s">
        <v>1924</v>
      </c>
      <c r="AA146" s="270">
        <v>2001</v>
      </c>
      <c r="AB146" s="270">
        <v>2001</v>
      </c>
      <c r="AC146" s="270">
        <v>8702</v>
      </c>
      <c r="AD146" s="270">
        <v>3000</v>
      </c>
      <c r="AE146" s="270">
        <v>665</v>
      </c>
      <c r="AF146" s="270"/>
      <c r="AG146" s="270"/>
      <c r="AH146" s="306">
        <v>8702</v>
      </c>
      <c r="AI146" s="222">
        <f>SUM(AC146:AH146)</f>
        <v>21069</v>
      </c>
      <c r="AJ146" s="270"/>
      <c r="AK146" s="270"/>
      <c r="AL146" s="270">
        <v>1</v>
      </c>
      <c r="AM146" s="270">
        <v>218</v>
      </c>
      <c r="AN146" s="270">
        <v>4</v>
      </c>
      <c r="AO146" s="270" t="s">
        <v>2032</v>
      </c>
      <c r="AP146" s="270">
        <v>328</v>
      </c>
      <c r="AQ146" s="270"/>
      <c r="AR146" s="270" t="s">
        <v>2033</v>
      </c>
      <c r="AS146" s="270"/>
      <c r="AT146" s="270"/>
      <c r="AU146" s="290"/>
      <c r="AV146" s="270"/>
      <c r="AW146" s="270" t="s">
        <v>2034</v>
      </c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312"/>
      <c r="BH146" s="312"/>
      <c r="BI146" s="312"/>
      <c r="BJ146" s="312"/>
      <c r="BK146" s="313"/>
    </row>
    <row r="147" spans="1:63" ht="25.5" hidden="1" customHeight="1">
      <c r="A147" s="117" t="s">
        <v>365</v>
      </c>
      <c r="B147" s="299"/>
      <c r="C147" s="270" t="s">
        <v>2035</v>
      </c>
      <c r="D147" s="270" t="s">
        <v>2026</v>
      </c>
      <c r="E147" s="270" t="s">
        <v>2036</v>
      </c>
      <c r="F147" s="270" t="s">
        <v>2035</v>
      </c>
      <c r="G147" s="270" t="s">
        <v>2028</v>
      </c>
      <c r="H147" s="304" t="s">
        <v>2029</v>
      </c>
      <c r="I147" s="270" t="s">
        <v>2037</v>
      </c>
      <c r="J147" s="270" t="s">
        <v>2031</v>
      </c>
      <c r="K147" s="270"/>
      <c r="L147" s="289">
        <v>149225</v>
      </c>
      <c r="M147" s="289">
        <v>5694</v>
      </c>
      <c r="N147" s="289">
        <v>6348</v>
      </c>
      <c r="O147" s="270" t="s">
        <v>2038</v>
      </c>
      <c r="P147" s="270">
        <v>400</v>
      </c>
      <c r="Q147" s="270">
        <v>1.2</v>
      </c>
      <c r="R147" s="270">
        <v>8</v>
      </c>
      <c r="S147" s="270">
        <v>3840</v>
      </c>
      <c r="T147" s="270" t="s">
        <v>1923</v>
      </c>
      <c r="U147" s="289">
        <v>70</v>
      </c>
      <c r="V147" s="289">
        <v>105</v>
      </c>
      <c r="W147" s="222">
        <v>7300</v>
      </c>
      <c r="X147" s="222">
        <v>13000</v>
      </c>
      <c r="Y147" s="222">
        <v>13000</v>
      </c>
      <c r="Z147" s="270" t="s">
        <v>1924</v>
      </c>
      <c r="AA147" s="270">
        <v>2005</v>
      </c>
      <c r="AB147" s="270">
        <v>2005</v>
      </c>
      <c r="AC147" s="270">
        <v>8702</v>
      </c>
      <c r="AD147" s="270">
        <v>3000</v>
      </c>
      <c r="AE147" s="270">
        <v>665</v>
      </c>
      <c r="AF147" s="270"/>
      <c r="AG147" s="270"/>
      <c r="AH147" s="306">
        <v>8702</v>
      </c>
      <c r="AI147" s="222">
        <v>16400</v>
      </c>
      <c r="AJ147" s="270"/>
      <c r="AK147" s="270"/>
      <c r="AL147" s="270">
        <v>1</v>
      </c>
      <c r="AM147" s="270">
        <v>218</v>
      </c>
      <c r="AN147" s="270">
        <v>4</v>
      </c>
      <c r="AO147" s="270" t="s">
        <v>2032</v>
      </c>
      <c r="AP147" s="270">
        <v>328</v>
      </c>
      <c r="AQ147" s="270"/>
      <c r="AR147" s="270" t="s">
        <v>2033</v>
      </c>
      <c r="AS147" s="270"/>
      <c r="AT147" s="270"/>
      <c r="AU147" s="290"/>
      <c r="AV147" s="270"/>
      <c r="AW147" s="270" t="s">
        <v>2034</v>
      </c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312"/>
      <c r="BH147" s="312"/>
      <c r="BI147" s="312"/>
      <c r="BJ147" s="312"/>
      <c r="BK147" s="313"/>
    </row>
    <row r="148" spans="1:63" ht="25.5" hidden="1" customHeight="1">
      <c r="A148" s="117">
        <v>2</v>
      </c>
      <c r="B148" s="311" t="s">
        <v>2040</v>
      </c>
      <c r="C148" s="270" t="s">
        <v>1921</v>
      </c>
      <c r="D148" s="270"/>
      <c r="E148" s="272">
        <f>COUNTA(E149:E172)</f>
        <v>24</v>
      </c>
      <c r="F148" s="270"/>
      <c r="G148" s="270"/>
      <c r="H148" s="304"/>
      <c r="I148" s="270"/>
      <c r="J148" s="270"/>
      <c r="K148" s="270"/>
      <c r="L148" s="289">
        <f>SUM(L149:L172)</f>
        <v>1811474</v>
      </c>
      <c r="M148" s="289">
        <f>SUM(M149:M172)</f>
        <v>56337</v>
      </c>
      <c r="N148" s="289">
        <f>SUM(N149:N172)</f>
        <v>70937</v>
      </c>
      <c r="O148" s="270"/>
      <c r="P148" s="270"/>
      <c r="Q148" s="270"/>
      <c r="R148" s="270"/>
      <c r="S148" s="270"/>
      <c r="T148" s="270"/>
      <c r="U148" s="289"/>
      <c r="V148" s="289"/>
      <c r="W148" s="222"/>
      <c r="X148" s="222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22"/>
      <c r="AI148" s="270"/>
      <c r="AJ148" s="270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29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312"/>
      <c r="BG148" s="312"/>
      <c r="BH148" s="312"/>
      <c r="BI148" s="312"/>
      <c r="BJ148" s="312"/>
      <c r="BK148" s="313"/>
    </row>
    <row r="149" spans="1:63" ht="25.5" hidden="1" customHeight="1">
      <c r="A149" s="117">
        <v>3</v>
      </c>
      <c r="B149" s="311"/>
      <c r="C149" s="270" t="s">
        <v>2041</v>
      </c>
      <c r="D149" s="270" t="s">
        <v>2042</v>
      </c>
      <c r="E149" s="270" t="s">
        <v>2043</v>
      </c>
      <c r="F149" s="270" t="s">
        <v>2041</v>
      </c>
      <c r="G149" s="270" t="s">
        <v>2044</v>
      </c>
      <c r="H149" s="304" t="s">
        <v>2045</v>
      </c>
      <c r="I149" s="270" t="s">
        <v>2046</v>
      </c>
      <c r="J149" s="270">
        <v>3</v>
      </c>
      <c r="K149" s="270" t="s">
        <v>2047</v>
      </c>
      <c r="L149" s="289">
        <v>67583</v>
      </c>
      <c r="M149" s="289">
        <v>4905</v>
      </c>
      <c r="N149" s="289">
        <v>6126</v>
      </c>
      <c r="O149" s="270" t="s">
        <v>1922</v>
      </c>
      <c r="P149" s="270">
        <v>400</v>
      </c>
      <c r="Q149" s="270">
        <v>1.25</v>
      </c>
      <c r="R149" s="270">
        <v>8</v>
      </c>
      <c r="S149" s="270">
        <v>4160</v>
      </c>
      <c r="T149" s="270" t="s">
        <v>1923</v>
      </c>
      <c r="U149" s="289">
        <v>69</v>
      </c>
      <c r="V149" s="289">
        <v>101</v>
      </c>
      <c r="W149" s="222">
        <v>10000</v>
      </c>
      <c r="X149" s="222">
        <v>11000</v>
      </c>
      <c r="Y149" s="222">
        <v>11000</v>
      </c>
      <c r="Z149" s="270" t="s">
        <v>1924</v>
      </c>
      <c r="AA149" s="270">
        <v>1987</v>
      </c>
      <c r="AB149" s="270">
        <v>1107</v>
      </c>
      <c r="AC149" s="270">
        <v>420</v>
      </c>
      <c r="AD149" s="270">
        <v>1000</v>
      </c>
      <c r="AE149" s="270">
        <v>0</v>
      </c>
      <c r="AF149" s="270">
        <v>161</v>
      </c>
      <c r="AG149" s="270" t="s">
        <v>2048</v>
      </c>
      <c r="AH149" s="222">
        <v>2688</v>
      </c>
      <c r="AI149" s="222">
        <f>SUM(AC149:AG149)</f>
        <v>1581</v>
      </c>
      <c r="AJ149" s="270">
        <v>1990</v>
      </c>
      <c r="AK149" s="270" t="s">
        <v>1927</v>
      </c>
      <c r="AL149" s="270">
        <v>0</v>
      </c>
      <c r="AM149" s="270">
        <v>0</v>
      </c>
      <c r="AN149" s="270">
        <v>0</v>
      </c>
      <c r="AO149" s="270">
        <v>0</v>
      </c>
      <c r="AP149" s="270">
        <v>0</v>
      </c>
      <c r="AQ149" s="270">
        <v>0</v>
      </c>
      <c r="AR149" s="270" t="s">
        <v>2049</v>
      </c>
      <c r="AS149" s="270">
        <v>1</v>
      </c>
      <c r="AT149" s="270">
        <v>293.76</v>
      </c>
      <c r="AU149" s="270" t="s">
        <v>2050</v>
      </c>
      <c r="AV149" s="270" t="s">
        <v>2051</v>
      </c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312"/>
      <c r="BH149" s="312"/>
      <c r="BI149" s="312"/>
      <c r="BJ149" s="312"/>
      <c r="BK149" s="313"/>
    </row>
    <row r="150" spans="1:63" ht="25.5" hidden="1" customHeight="1">
      <c r="A150" s="117"/>
      <c r="B150" s="311"/>
      <c r="C150" s="270" t="s">
        <v>2052</v>
      </c>
      <c r="D150" s="270" t="s">
        <v>2053</v>
      </c>
      <c r="E150" s="270" t="s">
        <v>2054</v>
      </c>
      <c r="F150" s="270" t="s">
        <v>2055</v>
      </c>
      <c r="G150" s="270" t="s">
        <v>2056</v>
      </c>
      <c r="H150" s="304"/>
      <c r="I150" s="270" t="s">
        <v>2055</v>
      </c>
      <c r="J150" s="270">
        <v>15</v>
      </c>
      <c r="K150" s="270"/>
      <c r="L150" s="289">
        <v>30480</v>
      </c>
      <c r="M150" s="289">
        <v>2564</v>
      </c>
      <c r="N150" s="289">
        <v>3461</v>
      </c>
      <c r="O150" s="270" t="s">
        <v>1936</v>
      </c>
      <c r="P150" s="270">
        <v>400</v>
      </c>
      <c r="Q150" s="270">
        <v>1.2</v>
      </c>
      <c r="R150" s="270">
        <v>8</v>
      </c>
      <c r="S150" s="270"/>
      <c r="T150" s="270" t="s">
        <v>1928</v>
      </c>
      <c r="U150" s="289">
        <v>70</v>
      </c>
      <c r="V150" s="289">
        <v>105</v>
      </c>
      <c r="W150" s="222">
        <v>15613</v>
      </c>
      <c r="X150" s="222">
        <v>20000</v>
      </c>
      <c r="Y150" s="222">
        <v>20000</v>
      </c>
      <c r="Z150" s="270" t="s">
        <v>1931</v>
      </c>
      <c r="AA150" s="270">
        <v>1990</v>
      </c>
      <c r="AB150" s="270">
        <v>5090</v>
      </c>
      <c r="AC150" s="270"/>
      <c r="AD150" s="270">
        <v>600</v>
      </c>
      <c r="AE150" s="270"/>
      <c r="AF150" s="270"/>
      <c r="AG150" s="270"/>
      <c r="AH150" s="222">
        <v>5690</v>
      </c>
      <c r="AI150" s="222">
        <f>SUM(AC150:AG150)</f>
        <v>600</v>
      </c>
      <c r="AJ150" s="270"/>
      <c r="AK150" s="270"/>
      <c r="AL150" s="270">
        <v>1</v>
      </c>
      <c r="AM150" s="270"/>
      <c r="AN150" s="270"/>
      <c r="AO150" s="270"/>
      <c r="AP150" s="270"/>
      <c r="AQ150" s="270"/>
      <c r="AR150" s="270"/>
      <c r="AS150" s="270"/>
      <c r="AT150" s="270"/>
      <c r="AU150" s="29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312"/>
      <c r="BH150" s="312"/>
      <c r="BI150" s="312"/>
      <c r="BJ150" s="312"/>
      <c r="BK150" s="313"/>
    </row>
    <row r="151" spans="1:63" ht="25.5" hidden="1" customHeight="1">
      <c r="A151" s="117">
        <v>4</v>
      </c>
      <c r="B151" s="311"/>
      <c r="C151" s="270" t="s">
        <v>2055</v>
      </c>
      <c r="D151" s="270" t="s">
        <v>2057</v>
      </c>
      <c r="E151" s="270" t="s">
        <v>2058</v>
      </c>
      <c r="F151" s="270" t="s">
        <v>2055</v>
      </c>
      <c r="G151" s="270" t="s">
        <v>2056</v>
      </c>
      <c r="H151" s="270"/>
      <c r="I151" s="270" t="s">
        <v>2055</v>
      </c>
      <c r="J151" s="270">
        <v>6</v>
      </c>
      <c r="K151" s="270"/>
      <c r="L151" s="289">
        <v>20958</v>
      </c>
      <c r="M151" s="289">
        <v>9938</v>
      </c>
      <c r="N151" s="289">
        <v>9938</v>
      </c>
      <c r="O151" s="270" t="s">
        <v>1936</v>
      </c>
      <c r="P151" s="270">
        <v>400</v>
      </c>
      <c r="Q151" s="270">
        <v>1.2</v>
      </c>
      <c r="R151" s="270">
        <v>8</v>
      </c>
      <c r="S151" s="270"/>
      <c r="T151" s="270" t="s">
        <v>1930</v>
      </c>
      <c r="U151" s="289">
        <v>68</v>
      </c>
      <c r="V151" s="289">
        <v>105</v>
      </c>
      <c r="W151" s="222">
        <v>17750</v>
      </c>
      <c r="X151" s="222">
        <v>20000</v>
      </c>
      <c r="Y151" s="222">
        <v>20000</v>
      </c>
      <c r="Z151" s="270" t="s">
        <v>1931</v>
      </c>
      <c r="AA151" s="270">
        <v>1997</v>
      </c>
      <c r="AB151" s="270">
        <v>17823</v>
      </c>
      <c r="AC151" s="270"/>
      <c r="AD151" s="270">
        <v>400</v>
      </c>
      <c r="AE151" s="270"/>
      <c r="AF151" s="270"/>
      <c r="AG151" s="270"/>
      <c r="AH151" s="222">
        <v>15334</v>
      </c>
      <c r="AI151" s="222">
        <f>SUM(AC151:AG151)</f>
        <v>400</v>
      </c>
      <c r="AJ151" s="270"/>
      <c r="AK151" s="270"/>
      <c r="AL151" s="270">
        <v>1</v>
      </c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312"/>
      <c r="BH151" s="312"/>
      <c r="BI151" s="312"/>
      <c r="BJ151" s="312"/>
      <c r="BK151" s="270"/>
    </row>
    <row r="152" spans="1:63" ht="25.5" hidden="1" customHeight="1">
      <c r="A152" s="117" t="s">
        <v>365</v>
      </c>
      <c r="B152" s="311"/>
      <c r="C152" s="270" t="s">
        <v>2055</v>
      </c>
      <c r="D152" s="270" t="s">
        <v>2057</v>
      </c>
      <c r="E152" s="270" t="s">
        <v>2059</v>
      </c>
      <c r="F152" s="270" t="s">
        <v>2055</v>
      </c>
      <c r="G152" s="270" t="s">
        <v>2056</v>
      </c>
      <c r="H152" s="270"/>
      <c r="I152" s="270" t="s">
        <v>2055</v>
      </c>
      <c r="J152" s="270">
        <v>6</v>
      </c>
      <c r="K152" s="270"/>
      <c r="L152" s="289">
        <v>19500</v>
      </c>
      <c r="M152" s="289">
        <v>0</v>
      </c>
      <c r="N152" s="289">
        <v>0</v>
      </c>
      <c r="O152" s="270" t="s">
        <v>1936</v>
      </c>
      <c r="P152" s="270">
        <v>400</v>
      </c>
      <c r="Q152" s="270">
        <v>1.2</v>
      </c>
      <c r="R152" s="270">
        <v>4</v>
      </c>
      <c r="S152" s="270"/>
      <c r="T152" s="270" t="s">
        <v>1930</v>
      </c>
      <c r="U152" s="289">
        <v>68</v>
      </c>
      <c r="V152" s="289">
        <v>105</v>
      </c>
      <c r="W152" s="222">
        <v>0</v>
      </c>
      <c r="X152" s="222">
        <v>0</v>
      </c>
      <c r="Y152" s="222">
        <v>20000</v>
      </c>
      <c r="Z152" s="270" t="s">
        <v>1931</v>
      </c>
      <c r="AA152" s="270">
        <v>2008</v>
      </c>
      <c r="AB152" s="270">
        <v>17823</v>
      </c>
      <c r="AC152" s="270"/>
      <c r="AD152" s="270">
        <v>400</v>
      </c>
      <c r="AE152" s="270"/>
      <c r="AF152" s="270"/>
      <c r="AG152" s="270"/>
      <c r="AH152" s="222">
        <v>1196</v>
      </c>
      <c r="AI152" s="222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312"/>
      <c r="BH152" s="312"/>
      <c r="BI152" s="312"/>
      <c r="BJ152" s="312"/>
      <c r="BK152" s="313"/>
    </row>
    <row r="153" spans="1:63" ht="25.5" hidden="1" customHeight="1">
      <c r="A153" s="117">
        <v>6</v>
      </c>
      <c r="B153" s="311"/>
      <c r="C153" s="270" t="s">
        <v>2060</v>
      </c>
      <c r="D153" s="270" t="s">
        <v>2061</v>
      </c>
      <c r="E153" s="270" t="s">
        <v>2062</v>
      </c>
      <c r="F153" s="270" t="s">
        <v>2060</v>
      </c>
      <c r="G153" s="270" t="s">
        <v>2063</v>
      </c>
      <c r="H153" s="304"/>
      <c r="I153" s="270" t="s">
        <v>1937</v>
      </c>
      <c r="J153" s="314">
        <v>5.5555555555555552E-2</v>
      </c>
      <c r="K153" s="270" t="s">
        <v>2064</v>
      </c>
      <c r="L153" s="289">
        <v>17009</v>
      </c>
      <c r="M153" s="289">
        <v>2916</v>
      </c>
      <c r="N153" s="289">
        <v>5659</v>
      </c>
      <c r="O153" s="270" t="s">
        <v>1936</v>
      </c>
      <c r="P153" s="270">
        <v>400</v>
      </c>
      <c r="Q153" s="270">
        <v>1.2</v>
      </c>
      <c r="R153" s="270">
        <v>8</v>
      </c>
      <c r="S153" s="270">
        <v>4500</v>
      </c>
      <c r="T153" s="270" t="s">
        <v>1930</v>
      </c>
      <c r="U153" s="289">
        <v>70</v>
      </c>
      <c r="V153" s="289">
        <v>105</v>
      </c>
      <c r="W153" s="222">
        <v>12703</v>
      </c>
      <c r="X153" s="222">
        <v>22000</v>
      </c>
      <c r="Y153" s="222">
        <v>22000</v>
      </c>
      <c r="Z153" s="270" t="s">
        <v>1931</v>
      </c>
      <c r="AA153" s="270">
        <v>1987</v>
      </c>
      <c r="AB153" s="270">
        <v>3348</v>
      </c>
      <c r="AC153" s="270">
        <v>200</v>
      </c>
      <c r="AD153" s="270">
        <v>1650</v>
      </c>
      <c r="AE153" s="270"/>
      <c r="AF153" s="270"/>
      <c r="AG153" s="270"/>
      <c r="AH153" s="222">
        <v>5198</v>
      </c>
      <c r="AI153" s="222">
        <f>SUM(AC153:AG153)</f>
        <v>1850</v>
      </c>
      <c r="AJ153" s="270"/>
      <c r="AK153" s="270"/>
      <c r="AL153" s="270">
        <v>1</v>
      </c>
      <c r="AM153" s="270">
        <v>198</v>
      </c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312"/>
      <c r="BH153" s="312"/>
      <c r="BI153" s="312"/>
      <c r="BJ153" s="312"/>
      <c r="BK153" s="313"/>
    </row>
    <row r="154" spans="1:63" ht="25.5" hidden="1" customHeight="1">
      <c r="A154" s="117"/>
      <c r="B154" s="311"/>
      <c r="C154" s="270" t="s">
        <v>2065</v>
      </c>
      <c r="D154" s="270"/>
      <c r="E154" s="270" t="s">
        <v>2066</v>
      </c>
      <c r="F154" s="270" t="s">
        <v>2065</v>
      </c>
      <c r="G154" s="270"/>
      <c r="H154" s="304"/>
      <c r="I154" s="270" t="s">
        <v>2065</v>
      </c>
      <c r="J154" s="270"/>
      <c r="K154" s="270"/>
      <c r="L154" s="289">
        <v>179425</v>
      </c>
      <c r="M154" s="289">
        <v>4361</v>
      </c>
      <c r="N154" s="289">
        <v>8277</v>
      </c>
      <c r="O154" s="270" t="s">
        <v>1936</v>
      </c>
      <c r="P154" s="270">
        <v>400</v>
      </c>
      <c r="Q154" s="270"/>
      <c r="R154" s="270">
        <v>8</v>
      </c>
      <c r="S154" s="270"/>
      <c r="T154" s="270" t="s">
        <v>1930</v>
      </c>
      <c r="U154" s="289">
        <v>68</v>
      </c>
      <c r="V154" s="289">
        <v>105</v>
      </c>
      <c r="W154" s="222">
        <v>7110</v>
      </c>
      <c r="X154" s="222">
        <v>10000</v>
      </c>
      <c r="Y154" s="222"/>
      <c r="Z154" s="270"/>
      <c r="AA154" s="270">
        <v>2011</v>
      </c>
      <c r="AB154" s="270"/>
      <c r="AC154" s="270"/>
      <c r="AD154" s="270"/>
      <c r="AE154" s="270"/>
      <c r="AF154" s="270"/>
      <c r="AG154" s="270"/>
      <c r="AH154" s="222">
        <v>37900</v>
      </c>
      <c r="AI154" s="222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9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312"/>
      <c r="BH154" s="312"/>
      <c r="BI154" s="312"/>
      <c r="BJ154" s="312"/>
      <c r="BK154" s="313"/>
    </row>
    <row r="155" spans="1:63" ht="25.5" hidden="1" customHeight="1">
      <c r="A155" s="117">
        <v>7</v>
      </c>
      <c r="B155" s="311"/>
      <c r="C155" s="270" t="s">
        <v>2067</v>
      </c>
      <c r="D155" s="270" t="s">
        <v>2068</v>
      </c>
      <c r="E155" s="270" t="s">
        <v>2069</v>
      </c>
      <c r="F155" s="270" t="s">
        <v>2067</v>
      </c>
      <c r="G155" s="270" t="s">
        <v>2070</v>
      </c>
      <c r="H155" s="304"/>
      <c r="I155" s="270" t="s">
        <v>2067</v>
      </c>
      <c r="J155" s="270" t="s">
        <v>1951</v>
      </c>
      <c r="K155" s="270"/>
      <c r="L155" s="289">
        <v>48000</v>
      </c>
      <c r="M155" s="289">
        <v>995</v>
      </c>
      <c r="N155" s="289">
        <v>2230</v>
      </c>
      <c r="O155" s="270" t="s">
        <v>1936</v>
      </c>
      <c r="P155" s="270">
        <v>400</v>
      </c>
      <c r="Q155" s="270">
        <v>1.2</v>
      </c>
      <c r="R155" s="270">
        <v>8</v>
      </c>
      <c r="S155" s="270">
        <v>3840</v>
      </c>
      <c r="T155" s="270" t="s">
        <v>1930</v>
      </c>
      <c r="U155" s="289">
        <v>68</v>
      </c>
      <c r="V155" s="289">
        <v>105</v>
      </c>
      <c r="W155" s="222">
        <v>8020</v>
      </c>
      <c r="X155" s="222">
        <v>11000</v>
      </c>
      <c r="Y155" s="222">
        <v>11000</v>
      </c>
      <c r="Z155" s="270" t="s">
        <v>1931</v>
      </c>
      <c r="AA155" s="270">
        <v>2003</v>
      </c>
      <c r="AB155" s="270">
        <v>3315</v>
      </c>
      <c r="AC155" s="270">
        <v>400</v>
      </c>
      <c r="AD155" s="270">
        <v>2426</v>
      </c>
      <c r="AE155" s="270">
        <v>176</v>
      </c>
      <c r="AF155" s="270"/>
      <c r="AG155" s="270"/>
      <c r="AH155" s="222">
        <v>6317</v>
      </c>
      <c r="AI155" s="222">
        <f>SUM(AC155:AG155)</f>
        <v>3002</v>
      </c>
      <c r="AJ155" s="270"/>
      <c r="AK155" s="270"/>
      <c r="AL155" s="270">
        <v>1</v>
      </c>
      <c r="AM155" s="270"/>
      <c r="AN155" s="270"/>
      <c r="AO155" s="270"/>
      <c r="AP155" s="270"/>
      <c r="AQ155" s="270"/>
      <c r="AR155" s="270"/>
      <c r="AS155" s="270"/>
      <c r="AT155" s="270"/>
      <c r="AU155" s="29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312"/>
      <c r="BH155" s="312"/>
      <c r="BI155" s="312"/>
      <c r="BJ155" s="312"/>
      <c r="BK155" s="313"/>
    </row>
    <row r="156" spans="1:63" ht="25.5" hidden="1" customHeight="1">
      <c r="A156" s="117"/>
      <c r="B156" s="311"/>
      <c r="C156" s="270" t="s">
        <v>2071</v>
      </c>
      <c r="D156" s="270" t="s">
        <v>2072</v>
      </c>
      <c r="E156" s="270" t="s">
        <v>2073</v>
      </c>
      <c r="F156" s="270" t="s">
        <v>2071</v>
      </c>
      <c r="G156" s="270" t="s">
        <v>2074</v>
      </c>
      <c r="H156" s="304"/>
      <c r="I156" s="270" t="s">
        <v>2071</v>
      </c>
      <c r="J156" s="270">
        <v>1</v>
      </c>
      <c r="K156" s="270" t="s">
        <v>2075</v>
      </c>
      <c r="L156" s="289">
        <v>44250</v>
      </c>
      <c r="M156" s="289">
        <v>293</v>
      </c>
      <c r="N156" s="289">
        <v>595</v>
      </c>
      <c r="O156" s="270" t="s">
        <v>1936</v>
      </c>
      <c r="P156" s="270">
        <v>400</v>
      </c>
      <c r="Q156" s="270">
        <v>1.2</v>
      </c>
      <c r="R156" s="270">
        <v>8</v>
      </c>
      <c r="S156" s="270"/>
      <c r="T156" s="270" t="s">
        <v>1930</v>
      </c>
      <c r="U156" s="289">
        <v>85</v>
      </c>
      <c r="V156" s="289">
        <v>105</v>
      </c>
      <c r="W156" s="222">
        <v>2500</v>
      </c>
      <c r="X156" s="222">
        <v>4000</v>
      </c>
      <c r="Y156" s="222">
        <v>4000</v>
      </c>
      <c r="Z156" s="270" t="s">
        <v>1931</v>
      </c>
      <c r="AA156" s="270">
        <v>2000</v>
      </c>
      <c r="AB156" s="270">
        <v>1100</v>
      </c>
      <c r="AC156" s="270"/>
      <c r="AD156" s="270">
        <v>665</v>
      </c>
      <c r="AE156" s="270"/>
      <c r="AF156" s="270"/>
      <c r="AG156" s="270"/>
      <c r="AH156" s="222">
        <v>1765</v>
      </c>
      <c r="AI156" s="222">
        <f>SUM(AC156:AG156)</f>
        <v>665</v>
      </c>
      <c r="AJ156" s="270"/>
      <c r="AK156" s="270"/>
      <c r="AL156" s="270"/>
      <c r="AM156" s="270"/>
      <c r="AN156" s="270"/>
      <c r="AO156" s="270"/>
      <c r="AP156" s="270"/>
      <c r="AQ156" s="270"/>
      <c r="AR156" s="270" t="s">
        <v>1939</v>
      </c>
      <c r="AS156" s="270">
        <v>3</v>
      </c>
      <c r="AT156" s="270">
        <v>2000</v>
      </c>
      <c r="AU156" s="290" t="s">
        <v>2076</v>
      </c>
      <c r="AV156" s="270" t="s">
        <v>2077</v>
      </c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312"/>
      <c r="BH156" s="312"/>
      <c r="BI156" s="312"/>
      <c r="BJ156" s="312"/>
      <c r="BK156" s="270"/>
    </row>
    <row r="157" spans="1:63" ht="25.5" hidden="1" customHeight="1">
      <c r="A157" s="117">
        <v>8</v>
      </c>
      <c r="B157" s="311"/>
      <c r="C157" s="270" t="s">
        <v>2078</v>
      </c>
      <c r="D157" s="270"/>
      <c r="E157" s="270" t="s">
        <v>2079</v>
      </c>
      <c r="F157" s="270" t="s">
        <v>2078</v>
      </c>
      <c r="G157" s="270"/>
      <c r="H157" s="304"/>
      <c r="I157" s="270" t="s">
        <v>2078</v>
      </c>
      <c r="J157" s="270"/>
      <c r="K157" s="270"/>
      <c r="L157" s="289">
        <v>162572</v>
      </c>
      <c r="M157" s="289">
        <v>2823</v>
      </c>
      <c r="N157" s="289">
        <v>2823</v>
      </c>
      <c r="O157" s="270" t="s">
        <v>1936</v>
      </c>
      <c r="P157" s="270">
        <v>400</v>
      </c>
      <c r="Q157" s="270"/>
      <c r="R157" s="270">
        <v>8</v>
      </c>
      <c r="S157" s="270"/>
      <c r="T157" s="270" t="s">
        <v>1928</v>
      </c>
      <c r="U157" s="289">
        <v>68</v>
      </c>
      <c r="V157" s="289">
        <v>105</v>
      </c>
      <c r="W157" s="222">
        <v>1179</v>
      </c>
      <c r="X157" s="222">
        <v>5000</v>
      </c>
      <c r="Y157" s="222"/>
      <c r="Z157" s="270"/>
      <c r="AA157" s="270">
        <v>2008</v>
      </c>
      <c r="AB157" s="270"/>
      <c r="AC157" s="270"/>
      <c r="AD157" s="270"/>
      <c r="AE157" s="270"/>
      <c r="AF157" s="270"/>
      <c r="AG157" s="270"/>
      <c r="AH157" s="222">
        <v>27900</v>
      </c>
      <c r="AI157" s="222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9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312"/>
      <c r="BH157" s="312"/>
      <c r="BI157" s="312"/>
      <c r="BJ157" s="312"/>
      <c r="BK157" s="313"/>
    </row>
    <row r="158" spans="1:63" ht="25.5" hidden="1" customHeight="1">
      <c r="A158" s="117">
        <v>9</v>
      </c>
      <c r="B158" s="311"/>
      <c r="C158" s="270" t="s">
        <v>2080</v>
      </c>
      <c r="D158" s="270" t="s">
        <v>2081</v>
      </c>
      <c r="E158" s="270" t="s">
        <v>2082</v>
      </c>
      <c r="F158" s="270" t="s">
        <v>2080</v>
      </c>
      <c r="G158" s="270" t="s">
        <v>2083</v>
      </c>
      <c r="H158" s="270"/>
      <c r="I158" s="270" t="s">
        <v>2084</v>
      </c>
      <c r="J158" s="270">
        <v>3</v>
      </c>
      <c r="K158" s="270" t="s">
        <v>2085</v>
      </c>
      <c r="L158" s="289">
        <v>70000</v>
      </c>
      <c r="M158" s="289">
        <v>3687</v>
      </c>
      <c r="N158" s="289">
        <v>5067</v>
      </c>
      <c r="O158" s="270" t="s">
        <v>1936</v>
      </c>
      <c r="P158" s="270">
        <v>400</v>
      </c>
      <c r="Q158" s="270">
        <v>1.2</v>
      </c>
      <c r="R158" s="270">
        <v>8</v>
      </c>
      <c r="S158" s="270"/>
      <c r="T158" s="270" t="s">
        <v>1930</v>
      </c>
      <c r="U158" s="289">
        <v>75</v>
      </c>
      <c r="V158" s="289">
        <v>105</v>
      </c>
      <c r="W158" s="222">
        <v>7000</v>
      </c>
      <c r="X158" s="222">
        <v>7500</v>
      </c>
      <c r="Y158" s="222">
        <v>7500</v>
      </c>
      <c r="Z158" s="270" t="s">
        <v>1929</v>
      </c>
      <c r="AA158" s="270">
        <v>2001</v>
      </c>
      <c r="AB158" s="270">
        <v>11606</v>
      </c>
      <c r="AC158" s="270">
        <v>400</v>
      </c>
      <c r="AD158" s="270">
        <v>387</v>
      </c>
      <c r="AE158" s="270"/>
      <c r="AF158" s="270"/>
      <c r="AG158" s="270"/>
      <c r="AH158" s="222">
        <v>12393</v>
      </c>
      <c r="AI158" s="222">
        <f t="shared" ref="AI158:AI168" si="2">SUM(AC158:AG158)</f>
        <v>787</v>
      </c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312"/>
      <c r="BH158" s="312"/>
      <c r="BI158" s="312"/>
      <c r="BJ158" s="312"/>
      <c r="BK158" s="270"/>
    </row>
    <row r="159" spans="1:63" ht="25.5" hidden="1" customHeight="1">
      <c r="A159" s="117">
        <v>10</v>
      </c>
      <c r="B159" s="311"/>
      <c r="C159" s="270" t="s">
        <v>2086</v>
      </c>
      <c r="D159" s="270" t="s">
        <v>2087</v>
      </c>
      <c r="E159" s="270" t="s">
        <v>2088</v>
      </c>
      <c r="F159" s="270" t="s">
        <v>2086</v>
      </c>
      <c r="G159" s="270" t="s">
        <v>2089</v>
      </c>
      <c r="H159" s="304"/>
      <c r="I159" s="270" t="s">
        <v>2086</v>
      </c>
      <c r="J159" s="270">
        <v>1</v>
      </c>
      <c r="K159" s="270" t="s">
        <v>2090</v>
      </c>
      <c r="L159" s="289">
        <v>62585</v>
      </c>
      <c r="M159" s="289">
        <v>364</v>
      </c>
      <c r="N159" s="289">
        <v>364</v>
      </c>
      <c r="O159" s="270" t="s">
        <v>1936</v>
      </c>
      <c r="P159" s="270">
        <v>400</v>
      </c>
      <c r="Q159" s="270"/>
      <c r="R159" s="270">
        <v>8</v>
      </c>
      <c r="S159" s="270"/>
      <c r="T159" s="270" t="s">
        <v>1930</v>
      </c>
      <c r="U159" s="289">
        <v>70</v>
      </c>
      <c r="V159" s="289">
        <v>110</v>
      </c>
      <c r="W159" s="222">
        <v>4046</v>
      </c>
      <c r="X159" s="222">
        <v>6000</v>
      </c>
      <c r="Y159" s="222">
        <v>6000</v>
      </c>
      <c r="Z159" s="270" t="s">
        <v>1929</v>
      </c>
      <c r="AA159" s="270">
        <v>1994</v>
      </c>
      <c r="AB159" s="270">
        <v>1909</v>
      </c>
      <c r="AC159" s="270"/>
      <c r="AD159" s="270">
        <v>480</v>
      </c>
      <c r="AE159" s="270"/>
      <c r="AF159" s="270"/>
      <c r="AG159" s="270"/>
      <c r="AH159" s="222">
        <v>2389</v>
      </c>
      <c r="AI159" s="222">
        <f t="shared" si="2"/>
        <v>480</v>
      </c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9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312"/>
      <c r="BH159" s="312"/>
      <c r="BI159" s="312"/>
      <c r="BJ159" s="312"/>
      <c r="BK159" s="270"/>
    </row>
    <row r="160" spans="1:63" ht="25.5" hidden="1" customHeight="1">
      <c r="A160" s="117">
        <v>11</v>
      </c>
      <c r="B160" s="311"/>
      <c r="C160" s="270" t="s">
        <v>2086</v>
      </c>
      <c r="D160" s="270"/>
      <c r="E160" s="270" t="s">
        <v>2091</v>
      </c>
      <c r="F160" s="270" t="s">
        <v>2086</v>
      </c>
      <c r="G160" s="270"/>
      <c r="H160" s="304"/>
      <c r="I160" s="270" t="s">
        <v>2086</v>
      </c>
      <c r="J160" s="270"/>
      <c r="K160" s="270"/>
      <c r="L160" s="289">
        <v>69420</v>
      </c>
      <c r="M160" s="289">
        <v>21</v>
      </c>
      <c r="N160" s="289">
        <v>21</v>
      </c>
      <c r="O160" s="270" t="s">
        <v>1936</v>
      </c>
      <c r="P160" s="270">
        <v>400</v>
      </c>
      <c r="Q160" s="270"/>
      <c r="R160" s="270">
        <v>8</v>
      </c>
      <c r="S160" s="270"/>
      <c r="T160" s="270" t="s">
        <v>1928</v>
      </c>
      <c r="U160" s="289">
        <v>68</v>
      </c>
      <c r="V160" s="289">
        <v>105</v>
      </c>
      <c r="W160" s="222">
        <v>0</v>
      </c>
      <c r="X160" s="222">
        <v>0</v>
      </c>
      <c r="Y160" s="222"/>
      <c r="Z160" s="270"/>
      <c r="AA160" s="270">
        <v>2010</v>
      </c>
      <c r="AB160" s="270"/>
      <c r="AC160" s="270"/>
      <c r="AD160" s="270"/>
      <c r="AE160" s="270"/>
      <c r="AF160" s="270"/>
      <c r="AG160" s="270"/>
      <c r="AH160" s="222">
        <v>5078</v>
      </c>
      <c r="AI160" s="222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9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312"/>
      <c r="BH160" s="312"/>
      <c r="BI160" s="312"/>
      <c r="BJ160" s="312"/>
      <c r="BK160" s="313"/>
    </row>
    <row r="161" spans="1:63" ht="25.5" hidden="1" customHeight="1">
      <c r="A161" s="117">
        <v>12</v>
      </c>
      <c r="B161" s="311"/>
      <c r="C161" s="270" t="s">
        <v>2092</v>
      </c>
      <c r="D161" s="270" t="s">
        <v>2093</v>
      </c>
      <c r="E161" s="270" t="s">
        <v>2094</v>
      </c>
      <c r="F161" s="270" t="s">
        <v>2092</v>
      </c>
      <c r="G161" s="270" t="s">
        <v>2095</v>
      </c>
      <c r="H161" s="304"/>
      <c r="I161" s="270" t="s">
        <v>2092</v>
      </c>
      <c r="J161" s="270">
        <v>3</v>
      </c>
      <c r="K161" s="270" t="s">
        <v>2096</v>
      </c>
      <c r="L161" s="289">
        <v>95700</v>
      </c>
      <c r="M161" s="307">
        <v>264</v>
      </c>
      <c r="N161" s="339">
        <v>492</v>
      </c>
      <c r="O161" s="270" t="s">
        <v>1936</v>
      </c>
      <c r="P161" s="270">
        <v>400</v>
      </c>
      <c r="Q161" s="270">
        <v>1.2</v>
      </c>
      <c r="R161" s="270">
        <v>8</v>
      </c>
      <c r="S161" s="270"/>
      <c r="T161" s="270" t="s">
        <v>1930</v>
      </c>
      <c r="U161" s="289">
        <v>70</v>
      </c>
      <c r="V161" s="289">
        <v>105</v>
      </c>
      <c r="W161" s="222"/>
      <c r="X161" s="222">
        <v>10000</v>
      </c>
      <c r="Y161" s="222">
        <v>10000</v>
      </c>
      <c r="Z161" s="270" t="s">
        <v>2097</v>
      </c>
      <c r="AA161" s="270">
        <v>2003</v>
      </c>
      <c r="AB161" s="270">
        <v>4187</v>
      </c>
      <c r="AC161" s="270"/>
      <c r="AD161" s="270">
        <v>466</v>
      </c>
      <c r="AE161" s="270"/>
      <c r="AF161" s="270"/>
      <c r="AG161" s="270"/>
      <c r="AH161" s="222">
        <v>4653</v>
      </c>
      <c r="AI161" s="222">
        <f t="shared" si="2"/>
        <v>466</v>
      </c>
      <c r="AJ161" s="270"/>
      <c r="AK161" s="270"/>
      <c r="AL161" s="270"/>
      <c r="AM161" s="270"/>
      <c r="AN161" s="270"/>
      <c r="AO161" s="270" t="s">
        <v>1938</v>
      </c>
      <c r="AP161" s="270"/>
      <c r="AQ161" s="270"/>
      <c r="AR161" s="270" t="s">
        <v>1939</v>
      </c>
      <c r="AS161" s="270">
        <v>6</v>
      </c>
      <c r="AT161" s="270">
        <v>5033</v>
      </c>
      <c r="AU161" s="290" t="s">
        <v>2098</v>
      </c>
      <c r="AV161" s="270" t="s">
        <v>2099</v>
      </c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312"/>
      <c r="BH161" s="312"/>
      <c r="BI161" s="312"/>
      <c r="BJ161" s="312"/>
      <c r="BK161" s="313"/>
    </row>
    <row r="162" spans="1:63" ht="25.5" hidden="1" customHeight="1">
      <c r="A162" s="117">
        <v>13</v>
      </c>
      <c r="B162" s="311"/>
      <c r="C162" s="270" t="s">
        <v>2100</v>
      </c>
      <c r="D162" s="270" t="s">
        <v>2101</v>
      </c>
      <c r="E162" s="270" t="s">
        <v>2102</v>
      </c>
      <c r="F162" s="270" t="s">
        <v>2100</v>
      </c>
      <c r="G162" s="270" t="s">
        <v>2103</v>
      </c>
      <c r="H162" s="270"/>
      <c r="I162" s="270" t="s">
        <v>2100</v>
      </c>
      <c r="J162" s="270">
        <v>4</v>
      </c>
      <c r="K162" s="270"/>
      <c r="L162" s="289">
        <v>75385</v>
      </c>
      <c r="M162" s="289">
        <v>1085</v>
      </c>
      <c r="N162" s="289">
        <v>1085</v>
      </c>
      <c r="O162" s="270" t="s">
        <v>1936</v>
      </c>
      <c r="P162" s="270">
        <v>400</v>
      </c>
      <c r="Q162" s="270">
        <v>1.2</v>
      </c>
      <c r="R162" s="270">
        <v>8</v>
      </c>
      <c r="S162" s="270">
        <v>17000</v>
      </c>
      <c r="T162" s="270" t="s">
        <v>1930</v>
      </c>
      <c r="U162" s="289">
        <v>67</v>
      </c>
      <c r="V162" s="289">
        <v>100</v>
      </c>
      <c r="W162" s="222">
        <v>6500</v>
      </c>
      <c r="X162" s="222">
        <v>10000</v>
      </c>
      <c r="Y162" s="222">
        <v>6800</v>
      </c>
      <c r="Z162" s="270" t="s">
        <v>1929</v>
      </c>
      <c r="AA162" s="270">
        <v>1992</v>
      </c>
      <c r="AB162" s="270">
        <v>1880</v>
      </c>
      <c r="AC162" s="270"/>
      <c r="AD162" s="270">
        <v>400</v>
      </c>
      <c r="AE162" s="270"/>
      <c r="AF162" s="270"/>
      <c r="AG162" s="270"/>
      <c r="AH162" s="222">
        <v>2280</v>
      </c>
      <c r="AI162" s="222">
        <f t="shared" si="2"/>
        <v>400</v>
      </c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312"/>
      <c r="BH162" s="312"/>
      <c r="BI162" s="312"/>
      <c r="BJ162" s="312"/>
      <c r="BK162" s="270"/>
    </row>
    <row r="163" spans="1:63" ht="25.5" hidden="1" customHeight="1">
      <c r="A163" s="117"/>
      <c r="B163" s="315"/>
      <c r="C163" s="270" t="s">
        <v>2104</v>
      </c>
      <c r="D163" s="270" t="s">
        <v>2105</v>
      </c>
      <c r="E163" s="270" t="s">
        <v>2106</v>
      </c>
      <c r="F163" s="270" t="s">
        <v>2104</v>
      </c>
      <c r="G163" s="270" t="s">
        <v>2107</v>
      </c>
      <c r="H163" s="304"/>
      <c r="I163" s="270" t="s">
        <v>2104</v>
      </c>
      <c r="J163" s="270">
        <v>3</v>
      </c>
      <c r="K163" s="270"/>
      <c r="L163" s="289">
        <v>140361</v>
      </c>
      <c r="M163" s="289">
        <v>11867</v>
      </c>
      <c r="N163" s="289">
        <v>517</v>
      </c>
      <c r="O163" s="270" t="s">
        <v>1936</v>
      </c>
      <c r="P163" s="270">
        <v>400</v>
      </c>
      <c r="Q163" s="270">
        <v>1.2</v>
      </c>
      <c r="R163" s="270">
        <v>8</v>
      </c>
      <c r="S163" s="270">
        <v>24220</v>
      </c>
      <c r="T163" s="270" t="s">
        <v>1928</v>
      </c>
      <c r="U163" s="289">
        <v>70</v>
      </c>
      <c r="V163" s="289">
        <v>105</v>
      </c>
      <c r="W163" s="222">
        <v>2000</v>
      </c>
      <c r="X163" s="222">
        <v>7000</v>
      </c>
      <c r="Y163" s="222">
        <v>7000</v>
      </c>
      <c r="Z163" s="270" t="s">
        <v>1931</v>
      </c>
      <c r="AA163" s="270">
        <v>1993</v>
      </c>
      <c r="AB163" s="270">
        <v>6721</v>
      </c>
      <c r="AC163" s="270"/>
      <c r="AD163" s="270">
        <v>413</v>
      </c>
      <c r="AE163" s="270"/>
      <c r="AF163" s="270"/>
      <c r="AG163" s="270"/>
      <c r="AH163" s="222">
        <v>7134</v>
      </c>
      <c r="AI163" s="222">
        <f t="shared" si="2"/>
        <v>413</v>
      </c>
      <c r="AJ163" s="270"/>
      <c r="AK163" s="270"/>
      <c r="AL163" s="270"/>
      <c r="AM163" s="270"/>
      <c r="AN163" s="270"/>
      <c r="AO163" s="270"/>
      <c r="AP163" s="270"/>
      <c r="AQ163" s="270"/>
      <c r="AR163" s="270" t="s">
        <v>1939</v>
      </c>
      <c r="AS163" s="270">
        <v>9</v>
      </c>
      <c r="AT163" s="270">
        <v>5523</v>
      </c>
      <c r="AU163" s="290" t="s">
        <v>2108</v>
      </c>
      <c r="AV163" s="270" t="s">
        <v>2109</v>
      </c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312"/>
      <c r="BH163" s="312"/>
      <c r="BI163" s="312"/>
      <c r="BJ163" s="312"/>
      <c r="BK163" s="313"/>
    </row>
    <row r="164" spans="1:63" ht="25.5" hidden="1" customHeight="1">
      <c r="A164" s="117"/>
      <c r="B164" s="315"/>
      <c r="C164" s="270" t="s">
        <v>288</v>
      </c>
      <c r="D164" s="270" t="s">
        <v>289</v>
      </c>
      <c r="E164" s="270" t="s">
        <v>290</v>
      </c>
      <c r="F164" s="270" t="s">
        <v>288</v>
      </c>
      <c r="G164" s="270" t="s">
        <v>220</v>
      </c>
      <c r="H164" s="304"/>
      <c r="I164" s="270" t="s">
        <v>2110</v>
      </c>
      <c r="J164" s="270">
        <v>3</v>
      </c>
      <c r="K164" s="270" t="s">
        <v>221</v>
      </c>
      <c r="L164" s="289">
        <v>93612</v>
      </c>
      <c r="M164" s="289">
        <v>972</v>
      </c>
      <c r="N164" s="289">
        <v>2320</v>
      </c>
      <c r="O164" s="270" t="s">
        <v>222</v>
      </c>
      <c r="P164" s="270">
        <v>400</v>
      </c>
      <c r="Q164" s="270">
        <v>8</v>
      </c>
      <c r="R164" s="270">
        <v>8</v>
      </c>
      <c r="S164" s="270"/>
      <c r="T164" s="270" t="s">
        <v>223</v>
      </c>
      <c r="U164" s="289">
        <v>68</v>
      </c>
      <c r="V164" s="289">
        <v>110</v>
      </c>
      <c r="W164" s="222">
        <v>432</v>
      </c>
      <c r="X164" s="222">
        <v>20000</v>
      </c>
      <c r="Y164" s="222">
        <v>20000</v>
      </c>
      <c r="Z164" s="270" t="s">
        <v>224</v>
      </c>
      <c r="AA164" s="270">
        <v>1988</v>
      </c>
      <c r="AB164" s="270">
        <v>450</v>
      </c>
      <c r="AC164" s="270"/>
      <c r="AD164" s="270">
        <v>550</v>
      </c>
      <c r="AE164" s="270"/>
      <c r="AF164" s="270"/>
      <c r="AG164" s="270"/>
      <c r="AH164" s="222">
        <v>3300</v>
      </c>
      <c r="AI164" s="222">
        <f t="shared" si="2"/>
        <v>550</v>
      </c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9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312"/>
      <c r="BH164" s="312"/>
      <c r="BI164" s="312"/>
      <c r="BJ164" s="312"/>
      <c r="BK164" s="270"/>
    </row>
    <row r="165" spans="1:63" ht="25.5" hidden="1" customHeight="1">
      <c r="A165" s="117">
        <v>14</v>
      </c>
      <c r="B165" s="315"/>
      <c r="C165" s="270" t="s">
        <v>2111</v>
      </c>
      <c r="D165" s="270" t="s">
        <v>2112</v>
      </c>
      <c r="E165" s="270" t="s">
        <v>2113</v>
      </c>
      <c r="F165" s="270" t="s">
        <v>2111</v>
      </c>
      <c r="G165" s="270" t="s">
        <v>2114</v>
      </c>
      <c r="H165" s="304"/>
      <c r="I165" s="270" t="s">
        <v>2111</v>
      </c>
      <c r="J165" s="270">
        <v>4</v>
      </c>
      <c r="K165" s="270" t="s">
        <v>2090</v>
      </c>
      <c r="L165" s="289">
        <v>40621</v>
      </c>
      <c r="M165" s="289">
        <v>1472</v>
      </c>
      <c r="N165" s="289">
        <v>1742</v>
      </c>
      <c r="O165" s="270" t="s">
        <v>1936</v>
      </c>
      <c r="P165" s="270">
        <v>400</v>
      </c>
      <c r="Q165" s="270"/>
      <c r="R165" s="270">
        <v>8</v>
      </c>
      <c r="S165" s="270"/>
      <c r="T165" s="270" t="s">
        <v>1928</v>
      </c>
      <c r="U165" s="289">
        <v>70</v>
      </c>
      <c r="V165" s="289">
        <v>105</v>
      </c>
      <c r="W165" s="222"/>
      <c r="X165" s="222">
        <v>6000</v>
      </c>
      <c r="Y165" s="222">
        <v>6000</v>
      </c>
      <c r="Z165" s="270" t="s">
        <v>2115</v>
      </c>
      <c r="AA165" s="270" t="s">
        <v>2116</v>
      </c>
      <c r="AB165" s="270">
        <v>690</v>
      </c>
      <c r="AC165" s="270"/>
      <c r="AD165" s="270">
        <v>300</v>
      </c>
      <c r="AE165" s="270"/>
      <c r="AF165" s="270"/>
      <c r="AG165" s="270"/>
      <c r="AH165" s="222" t="s">
        <v>2117</v>
      </c>
      <c r="AI165" s="222">
        <f t="shared" si="2"/>
        <v>300</v>
      </c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9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312"/>
      <c r="BH165" s="312"/>
      <c r="BI165" s="312"/>
      <c r="BJ165" s="312"/>
      <c r="BK165" s="270"/>
    </row>
    <row r="166" spans="1:63" ht="25.5" hidden="1" customHeight="1">
      <c r="A166" s="117"/>
      <c r="B166" s="311"/>
      <c r="C166" s="270" t="s">
        <v>2118</v>
      </c>
      <c r="D166" s="270"/>
      <c r="E166" s="270" t="s">
        <v>2119</v>
      </c>
      <c r="F166" s="270" t="s">
        <v>2118</v>
      </c>
      <c r="G166" s="270"/>
      <c r="H166" s="304"/>
      <c r="I166" s="270" t="s">
        <v>2118</v>
      </c>
      <c r="J166" s="270"/>
      <c r="K166" s="270"/>
      <c r="L166" s="289">
        <v>156254</v>
      </c>
      <c r="M166" s="289">
        <v>3408</v>
      </c>
      <c r="N166" s="289">
        <v>10223</v>
      </c>
      <c r="O166" s="270" t="s">
        <v>1936</v>
      </c>
      <c r="P166" s="270">
        <v>400</v>
      </c>
      <c r="Q166" s="270"/>
      <c r="R166" s="270">
        <v>8</v>
      </c>
      <c r="S166" s="270"/>
      <c r="T166" s="270" t="s">
        <v>1928</v>
      </c>
      <c r="U166" s="289">
        <v>70</v>
      </c>
      <c r="V166" s="289">
        <v>107</v>
      </c>
      <c r="W166" s="222">
        <v>200</v>
      </c>
      <c r="X166" s="222">
        <v>200</v>
      </c>
      <c r="Y166" s="222"/>
      <c r="Z166" s="270"/>
      <c r="AA166" s="270">
        <v>2009</v>
      </c>
      <c r="AB166" s="270"/>
      <c r="AC166" s="270"/>
      <c r="AD166" s="270"/>
      <c r="AE166" s="270"/>
      <c r="AF166" s="270"/>
      <c r="AG166" s="270"/>
      <c r="AH166" s="222">
        <v>2200</v>
      </c>
      <c r="AI166" s="222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9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312"/>
      <c r="BH166" s="312"/>
      <c r="BI166" s="312"/>
      <c r="BJ166" s="312"/>
      <c r="BK166" s="313"/>
    </row>
    <row r="167" spans="1:63" ht="25.5" hidden="1" customHeight="1">
      <c r="A167" s="117">
        <v>15</v>
      </c>
      <c r="B167" s="311"/>
      <c r="C167" s="270" t="s">
        <v>2120</v>
      </c>
      <c r="D167" s="270" t="s">
        <v>2121</v>
      </c>
      <c r="E167" s="270" t="s">
        <v>2122</v>
      </c>
      <c r="F167" s="270" t="s">
        <v>2120</v>
      </c>
      <c r="G167" s="270" t="s">
        <v>2123</v>
      </c>
      <c r="H167" s="304"/>
      <c r="I167" s="270" t="s">
        <v>2120</v>
      </c>
      <c r="J167" s="270">
        <v>4</v>
      </c>
      <c r="K167" s="270" t="s">
        <v>2124</v>
      </c>
      <c r="L167" s="289">
        <v>115772</v>
      </c>
      <c r="M167" s="289">
        <v>718</v>
      </c>
      <c r="N167" s="289">
        <v>718</v>
      </c>
      <c r="O167" s="270" t="s">
        <v>2125</v>
      </c>
      <c r="P167" s="270">
        <v>400</v>
      </c>
      <c r="Q167" s="270">
        <v>1.2</v>
      </c>
      <c r="R167" s="270">
        <v>8</v>
      </c>
      <c r="S167" s="270"/>
      <c r="T167" s="270" t="s">
        <v>1930</v>
      </c>
      <c r="U167" s="289">
        <v>72</v>
      </c>
      <c r="V167" s="289">
        <v>110</v>
      </c>
      <c r="W167" s="222">
        <v>200</v>
      </c>
      <c r="X167" s="222">
        <v>9000</v>
      </c>
      <c r="Y167" s="222">
        <v>9000</v>
      </c>
      <c r="Z167" s="270" t="s">
        <v>2115</v>
      </c>
      <c r="AA167" s="270">
        <v>2002</v>
      </c>
      <c r="AB167" s="270">
        <v>5200</v>
      </c>
      <c r="AC167" s="270"/>
      <c r="AD167" s="270">
        <v>685</v>
      </c>
      <c r="AE167" s="270"/>
      <c r="AF167" s="270"/>
      <c r="AG167" s="270"/>
      <c r="AH167" s="222">
        <v>5885</v>
      </c>
      <c r="AI167" s="222">
        <f t="shared" si="2"/>
        <v>685</v>
      </c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9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312"/>
      <c r="BH167" s="312"/>
      <c r="BI167" s="312"/>
      <c r="BJ167" s="312"/>
      <c r="BK167" s="270"/>
    </row>
    <row r="168" spans="1:63" ht="25.5" hidden="1" customHeight="1">
      <c r="A168" s="117">
        <v>15</v>
      </c>
      <c r="B168" s="311"/>
      <c r="C168" s="270" t="s">
        <v>2126</v>
      </c>
      <c r="D168" s="270" t="s">
        <v>2127</v>
      </c>
      <c r="E168" s="270" t="s">
        <v>2128</v>
      </c>
      <c r="F168" s="270" t="s">
        <v>2126</v>
      </c>
      <c r="G168" s="270" t="s">
        <v>2129</v>
      </c>
      <c r="H168" s="304"/>
      <c r="I168" s="270" t="s">
        <v>2126</v>
      </c>
      <c r="J168" s="270">
        <v>1</v>
      </c>
      <c r="K168" s="270" t="s">
        <v>2130</v>
      </c>
      <c r="L168" s="289">
        <v>30472</v>
      </c>
      <c r="M168" s="289">
        <v>2359</v>
      </c>
      <c r="N168" s="289">
        <v>3771</v>
      </c>
      <c r="O168" s="270" t="s">
        <v>2131</v>
      </c>
      <c r="P168" s="270">
        <v>400</v>
      </c>
      <c r="Q168" s="270">
        <v>1.2</v>
      </c>
      <c r="R168" s="270">
        <v>8</v>
      </c>
      <c r="S168" s="270"/>
      <c r="T168" s="270" t="s">
        <v>1930</v>
      </c>
      <c r="U168" s="289">
        <v>68</v>
      </c>
      <c r="V168" s="289">
        <v>105</v>
      </c>
      <c r="W168" s="222">
        <v>14079</v>
      </c>
      <c r="X168" s="222">
        <v>20000</v>
      </c>
      <c r="Y168" s="222">
        <v>10000</v>
      </c>
      <c r="Z168" s="270" t="s">
        <v>2097</v>
      </c>
      <c r="AA168" s="270">
        <v>2007</v>
      </c>
      <c r="AB168" s="270">
        <v>190</v>
      </c>
      <c r="AC168" s="270"/>
      <c r="AD168" s="270">
        <v>450</v>
      </c>
      <c r="AE168" s="270"/>
      <c r="AF168" s="270"/>
      <c r="AG168" s="270"/>
      <c r="AH168" s="222">
        <v>11425</v>
      </c>
      <c r="AI168" s="222">
        <f t="shared" si="2"/>
        <v>450</v>
      </c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9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312"/>
      <c r="BH168" s="312"/>
      <c r="BI168" s="312"/>
      <c r="BJ168" s="312"/>
      <c r="BK168" s="270"/>
    </row>
    <row r="169" spans="1:63" ht="25.5" hidden="1" customHeight="1">
      <c r="A169" s="117">
        <v>17</v>
      </c>
      <c r="B169" s="311"/>
      <c r="C169" s="270" t="s">
        <v>2126</v>
      </c>
      <c r="D169" s="270" t="s">
        <v>2127</v>
      </c>
      <c r="E169" s="270" t="s">
        <v>2132</v>
      </c>
      <c r="F169" s="270" t="s">
        <v>2126</v>
      </c>
      <c r="G169" s="270" t="s">
        <v>2129</v>
      </c>
      <c r="H169" s="304"/>
      <c r="I169" s="270" t="s">
        <v>2126</v>
      </c>
      <c r="J169" s="270">
        <v>1</v>
      </c>
      <c r="K169" s="270" t="s">
        <v>2130</v>
      </c>
      <c r="L169" s="289">
        <v>18718</v>
      </c>
      <c r="M169" s="289">
        <v>41</v>
      </c>
      <c r="N169" s="289">
        <v>65</v>
      </c>
      <c r="O169" s="270" t="s">
        <v>2131</v>
      </c>
      <c r="P169" s="270">
        <v>400</v>
      </c>
      <c r="Q169" s="270">
        <v>1.2</v>
      </c>
      <c r="R169" s="270">
        <v>6</v>
      </c>
      <c r="S169" s="270"/>
      <c r="T169" s="270" t="s">
        <v>1928</v>
      </c>
      <c r="U169" s="289">
        <v>68</v>
      </c>
      <c r="V169" s="289">
        <v>105</v>
      </c>
      <c r="W169" s="222">
        <v>900</v>
      </c>
      <c r="X169" s="222">
        <v>10000</v>
      </c>
      <c r="Y169" s="222">
        <v>10000</v>
      </c>
      <c r="Z169" s="270" t="s">
        <v>2097</v>
      </c>
      <c r="AA169" s="270">
        <v>2008</v>
      </c>
      <c r="AB169" s="270">
        <v>190</v>
      </c>
      <c r="AC169" s="270"/>
      <c r="AD169" s="270">
        <v>450</v>
      </c>
      <c r="AE169" s="270"/>
      <c r="AF169" s="270"/>
      <c r="AG169" s="270"/>
      <c r="AH169" s="222">
        <v>1322</v>
      </c>
      <c r="AI169" s="222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9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312"/>
      <c r="BH169" s="312"/>
      <c r="BI169" s="312"/>
      <c r="BJ169" s="312"/>
      <c r="BK169" s="313"/>
    </row>
    <row r="170" spans="1:63" ht="25.5" hidden="1" customHeight="1">
      <c r="A170" s="140"/>
      <c r="B170" s="311"/>
      <c r="C170" s="270" t="s">
        <v>2133</v>
      </c>
      <c r="D170" s="270" t="s">
        <v>2134</v>
      </c>
      <c r="E170" s="270" t="s">
        <v>2135</v>
      </c>
      <c r="F170" s="270" t="s">
        <v>2133</v>
      </c>
      <c r="G170" s="270" t="s">
        <v>2136</v>
      </c>
      <c r="H170" s="304"/>
      <c r="I170" s="270" t="s">
        <v>2133</v>
      </c>
      <c r="J170" s="270">
        <v>1</v>
      </c>
      <c r="K170" s="270" t="s">
        <v>2137</v>
      </c>
      <c r="L170" s="289">
        <v>19800</v>
      </c>
      <c r="M170" s="289"/>
      <c r="N170" s="289"/>
      <c r="O170" s="270" t="s">
        <v>1932</v>
      </c>
      <c r="P170" s="270">
        <v>400</v>
      </c>
      <c r="Q170" s="270">
        <v>1.2</v>
      </c>
      <c r="R170" s="270">
        <v>8</v>
      </c>
      <c r="S170" s="270"/>
      <c r="T170" s="270" t="s">
        <v>1930</v>
      </c>
      <c r="U170" s="289">
        <v>62</v>
      </c>
      <c r="V170" s="289">
        <v>100</v>
      </c>
      <c r="W170" s="222">
        <v>198</v>
      </c>
      <c r="X170" s="222">
        <v>3000</v>
      </c>
      <c r="Y170" s="222">
        <v>3000</v>
      </c>
      <c r="Z170" s="270" t="s">
        <v>1929</v>
      </c>
      <c r="AA170" s="270">
        <v>2002</v>
      </c>
      <c r="AB170" s="270">
        <v>541</v>
      </c>
      <c r="AC170" s="270"/>
      <c r="AD170" s="270"/>
      <c r="AE170" s="270"/>
      <c r="AF170" s="270"/>
      <c r="AG170" s="270"/>
      <c r="AH170" s="222">
        <v>541</v>
      </c>
      <c r="AI170" s="222">
        <f>SUM(AC170:AG170)</f>
        <v>0</v>
      </c>
      <c r="AJ170" s="270">
        <v>2001</v>
      </c>
      <c r="AK170" s="270"/>
      <c r="AL170" s="270">
        <v>0</v>
      </c>
      <c r="AM170" s="270"/>
      <c r="AN170" s="270">
        <v>4</v>
      </c>
      <c r="AO170" s="270" t="s">
        <v>1938</v>
      </c>
      <c r="AP170" s="270"/>
      <c r="AQ170" s="270"/>
      <c r="AR170" s="270" t="s">
        <v>2039</v>
      </c>
      <c r="AS170" s="270">
        <v>4</v>
      </c>
      <c r="AT170" s="270">
        <v>2279</v>
      </c>
      <c r="AU170" s="290"/>
      <c r="AV170" s="270" t="s">
        <v>2133</v>
      </c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312"/>
      <c r="BH170" s="312"/>
      <c r="BI170" s="312"/>
      <c r="BJ170" s="312"/>
      <c r="BK170" s="313"/>
    </row>
    <row r="171" spans="1:63" ht="25.5" hidden="1" customHeight="1">
      <c r="A171" s="140"/>
      <c r="B171" s="311"/>
      <c r="C171" s="270" t="s">
        <v>2138</v>
      </c>
      <c r="D171" s="270" t="s">
        <v>2139</v>
      </c>
      <c r="E171" s="270" t="s">
        <v>2140</v>
      </c>
      <c r="F171" s="270" t="s">
        <v>2138</v>
      </c>
      <c r="G171" s="270" t="s">
        <v>2141</v>
      </c>
      <c r="H171" s="304"/>
      <c r="I171" s="270" t="s">
        <v>2138</v>
      </c>
      <c r="J171" s="270">
        <v>2</v>
      </c>
      <c r="K171" s="270" t="s">
        <v>2142</v>
      </c>
      <c r="L171" s="289">
        <v>43902</v>
      </c>
      <c r="M171" s="289">
        <v>618</v>
      </c>
      <c r="N171" s="289">
        <v>4625</v>
      </c>
      <c r="O171" s="270" t="s">
        <v>1936</v>
      </c>
      <c r="P171" s="270">
        <v>400</v>
      </c>
      <c r="Q171" s="270">
        <v>1.2</v>
      </c>
      <c r="R171" s="270">
        <v>8</v>
      </c>
      <c r="S171" s="270"/>
      <c r="T171" s="270" t="s">
        <v>1928</v>
      </c>
      <c r="U171" s="289">
        <v>75</v>
      </c>
      <c r="V171" s="289">
        <v>105</v>
      </c>
      <c r="W171" s="222"/>
      <c r="X171" s="222">
        <v>4000</v>
      </c>
      <c r="Y171" s="222">
        <v>4000</v>
      </c>
      <c r="Z171" s="270" t="s">
        <v>1929</v>
      </c>
      <c r="AA171" s="270">
        <v>1991</v>
      </c>
      <c r="AB171" s="270">
        <v>694</v>
      </c>
      <c r="AC171" s="270">
        <v>640</v>
      </c>
      <c r="AD171" s="270">
        <v>300</v>
      </c>
      <c r="AE171" s="270"/>
      <c r="AF171" s="270"/>
      <c r="AG171" s="270"/>
      <c r="AH171" s="222">
        <v>1634</v>
      </c>
      <c r="AI171" s="222">
        <f>SUM(AC171:AG171)</f>
        <v>940</v>
      </c>
      <c r="AJ171" s="270">
        <v>2003</v>
      </c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9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312"/>
      <c r="BH171" s="312"/>
      <c r="BI171" s="312"/>
      <c r="BJ171" s="312"/>
      <c r="BK171" s="270"/>
    </row>
    <row r="172" spans="1:63" ht="25.5" hidden="1" customHeight="1">
      <c r="A172" s="117" t="s">
        <v>225</v>
      </c>
      <c r="B172" s="299"/>
      <c r="C172" s="270" t="s">
        <v>2143</v>
      </c>
      <c r="D172" s="270" t="s">
        <v>2139</v>
      </c>
      <c r="E172" s="270" t="s">
        <v>2144</v>
      </c>
      <c r="F172" s="270" t="s">
        <v>2143</v>
      </c>
      <c r="G172" s="270" t="s">
        <v>2141</v>
      </c>
      <c r="H172" s="304"/>
      <c r="I172" s="270" t="s">
        <v>2145</v>
      </c>
      <c r="J172" s="270">
        <v>2</v>
      </c>
      <c r="K172" s="270" t="s">
        <v>2142</v>
      </c>
      <c r="L172" s="289">
        <v>189095</v>
      </c>
      <c r="M172" s="289">
        <v>666</v>
      </c>
      <c r="N172" s="289">
        <v>818</v>
      </c>
      <c r="O172" s="270" t="s">
        <v>1936</v>
      </c>
      <c r="P172" s="270">
        <v>400</v>
      </c>
      <c r="Q172" s="270">
        <v>1.2</v>
      </c>
      <c r="R172" s="270">
        <v>8</v>
      </c>
      <c r="S172" s="270"/>
      <c r="T172" s="270" t="s">
        <v>1928</v>
      </c>
      <c r="U172" s="289">
        <v>68</v>
      </c>
      <c r="V172" s="289">
        <v>105</v>
      </c>
      <c r="W172" s="222">
        <v>312</v>
      </c>
      <c r="X172" s="222">
        <v>5000</v>
      </c>
      <c r="Y172" s="222">
        <v>4000</v>
      </c>
      <c r="Z172" s="270" t="s">
        <v>1929</v>
      </c>
      <c r="AA172" s="270">
        <v>2007</v>
      </c>
      <c r="AB172" s="270">
        <v>694</v>
      </c>
      <c r="AC172" s="270">
        <v>640</v>
      </c>
      <c r="AD172" s="270">
        <v>300</v>
      </c>
      <c r="AE172" s="270"/>
      <c r="AF172" s="270"/>
      <c r="AG172" s="270"/>
      <c r="AH172" s="222">
        <v>10220</v>
      </c>
      <c r="AI172" s="222">
        <f>SUM(AC172:AG172)</f>
        <v>940</v>
      </c>
      <c r="AJ172" s="270">
        <v>2003</v>
      </c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9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312"/>
      <c r="BH172" s="312"/>
      <c r="BI172" s="312"/>
      <c r="BJ172" s="312"/>
      <c r="BK172" s="270"/>
    </row>
    <row r="173" spans="1:63" ht="25.5" hidden="1" customHeight="1">
      <c r="A173" s="117" t="s">
        <v>142</v>
      </c>
      <c r="B173" s="311" t="s">
        <v>2153</v>
      </c>
      <c r="C173" s="270" t="s">
        <v>2146</v>
      </c>
      <c r="D173" s="270"/>
      <c r="E173" s="272">
        <f>COUNTA(E174:E204)</f>
        <v>31</v>
      </c>
      <c r="F173" s="270"/>
      <c r="G173" s="270"/>
      <c r="H173" s="304"/>
      <c r="I173" s="270"/>
      <c r="J173" s="270"/>
      <c r="K173" s="270"/>
      <c r="L173" s="289">
        <f>SUM(L174:L204)</f>
        <v>1750126</v>
      </c>
      <c r="M173" s="289">
        <f>SUM(M174:M204)</f>
        <v>123509.08</v>
      </c>
      <c r="N173" s="289">
        <f>SUM(N174:N204)</f>
        <v>215414.63</v>
      </c>
      <c r="O173" s="270"/>
      <c r="P173" s="270"/>
      <c r="Q173" s="270"/>
      <c r="R173" s="270"/>
      <c r="S173" s="270"/>
      <c r="T173" s="270"/>
      <c r="U173" s="289"/>
      <c r="V173" s="289"/>
      <c r="W173" s="222"/>
      <c r="X173" s="222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22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9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312"/>
      <c r="BG173" s="312"/>
      <c r="BH173" s="312"/>
      <c r="BI173" s="312"/>
      <c r="BJ173" s="312"/>
      <c r="BK173" s="313"/>
    </row>
    <row r="174" spans="1:63" ht="25.5" hidden="1" customHeight="1">
      <c r="A174" s="117" t="s">
        <v>437</v>
      </c>
      <c r="B174" s="311"/>
      <c r="C174" s="270" t="s">
        <v>2986</v>
      </c>
      <c r="D174" s="270" t="s">
        <v>2987</v>
      </c>
      <c r="E174" s="270" t="s">
        <v>2988</v>
      </c>
      <c r="F174" s="270" t="s">
        <v>2986</v>
      </c>
      <c r="G174" s="270" t="s">
        <v>2989</v>
      </c>
      <c r="H174" s="304"/>
      <c r="I174" s="270" t="s">
        <v>2986</v>
      </c>
      <c r="J174" s="270">
        <v>14</v>
      </c>
      <c r="K174" s="270" t="s">
        <v>2836</v>
      </c>
      <c r="L174" s="289">
        <v>46943</v>
      </c>
      <c r="M174" s="289">
        <v>11028</v>
      </c>
      <c r="N174" s="289">
        <v>17609</v>
      </c>
      <c r="O174" s="270" t="s">
        <v>2465</v>
      </c>
      <c r="P174" s="270">
        <v>400</v>
      </c>
      <c r="Q174" s="270">
        <v>1.2</v>
      </c>
      <c r="R174" s="270">
        <v>8</v>
      </c>
      <c r="S174" s="270">
        <v>3840</v>
      </c>
      <c r="T174" s="270" t="s">
        <v>2516</v>
      </c>
      <c r="U174" s="289">
        <v>70</v>
      </c>
      <c r="V174" s="289">
        <v>105</v>
      </c>
      <c r="W174" s="222">
        <v>24474</v>
      </c>
      <c r="X174" s="222">
        <v>30000</v>
      </c>
      <c r="Y174" s="270" t="s">
        <v>2500</v>
      </c>
      <c r="Z174" s="270" t="s">
        <v>2504</v>
      </c>
      <c r="AA174" s="270">
        <v>1985</v>
      </c>
      <c r="AB174" s="270">
        <v>2377</v>
      </c>
      <c r="AC174" s="270">
        <v>2377</v>
      </c>
      <c r="AD174" s="270">
        <v>3892</v>
      </c>
      <c r="AE174" s="270"/>
      <c r="AF174" s="270"/>
      <c r="AG174" s="270"/>
      <c r="AH174" s="222">
        <v>8646</v>
      </c>
      <c r="AI174" s="222">
        <v>8646</v>
      </c>
      <c r="AJ174" s="270"/>
      <c r="AK174" s="270"/>
      <c r="AL174" s="270">
        <v>1</v>
      </c>
      <c r="AM174" s="270"/>
      <c r="AN174" s="270" t="s">
        <v>2990</v>
      </c>
      <c r="AO174" s="270" t="s">
        <v>2819</v>
      </c>
      <c r="AP174" s="270"/>
      <c r="AQ174" s="270"/>
      <c r="AR174" s="270" t="s">
        <v>2506</v>
      </c>
      <c r="AS174" s="270">
        <v>2</v>
      </c>
      <c r="AT174" s="270">
        <v>200</v>
      </c>
      <c r="AU174" s="270" t="s">
        <v>2991</v>
      </c>
      <c r="AV174" s="270" t="s">
        <v>2992</v>
      </c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312"/>
      <c r="BH174" s="312"/>
      <c r="BI174" s="312"/>
      <c r="BJ174" s="312"/>
      <c r="BK174" s="313"/>
    </row>
    <row r="175" spans="1:63" ht="25.5" hidden="1" customHeight="1">
      <c r="A175" s="117" t="s">
        <v>438</v>
      </c>
      <c r="B175" s="311"/>
      <c r="C175" s="270" t="s">
        <v>2993</v>
      </c>
      <c r="D175" s="270" t="s">
        <v>2994</v>
      </c>
      <c r="E175" s="270" t="s">
        <v>2995</v>
      </c>
      <c r="F175" s="270" t="s">
        <v>2993</v>
      </c>
      <c r="G175" s="270" t="s">
        <v>2996</v>
      </c>
      <c r="H175" s="304" t="s">
        <v>2997</v>
      </c>
      <c r="I175" s="270" t="s">
        <v>2998</v>
      </c>
      <c r="J175" s="270">
        <v>15</v>
      </c>
      <c r="K175" s="270" t="s">
        <v>2999</v>
      </c>
      <c r="L175" s="289">
        <v>34338</v>
      </c>
      <c r="M175" s="289">
        <v>6327</v>
      </c>
      <c r="N175" s="289">
        <v>6327</v>
      </c>
      <c r="O175" s="270" t="s">
        <v>2968</v>
      </c>
      <c r="P175" s="270">
        <v>400</v>
      </c>
      <c r="Q175" s="270">
        <v>1.25</v>
      </c>
      <c r="R175" s="270">
        <v>8</v>
      </c>
      <c r="S175" s="270">
        <v>4000</v>
      </c>
      <c r="T175" s="270" t="s">
        <v>2962</v>
      </c>
      <c r="U175" s="289">
        <v>72</v>
      </c>
      <c r="V175" s="289">
        <v>110</v>
      </c>
      <c r="W175" s="222">
        <v>12119</v>
      </c>
      <c r="X175" s="222">
        <v>15000</v>
      </c>
      <c r="Y175" s="270" t="s">
        <v>3000</v>
      </c>
      <c r="Z175" s="270" t="s">
        <v>2835</v>
      </c>
      <c r="AA175" s="270">
        <v>1979</v>
      </c>
      <c r="AB175" s="270">
        <v>2890</v>
      </c>
      <c r="AC175" s="270"/>
      <c r="AD175" s="270">
        <v>110</v>
      </c>
      <c r="AE175" s="270"/>
      <c r="AF175" s="270"/>
      <c r="AG175" s="270"/>
      <c r="AH175" s="222">
        <v>3000</v>
      </c>
      <c r="AI175" s="222">
        <v>3000</v>
      </c>
      <c r="AJ175" s="270">
        <v>1997</v>
      </c>
      <c r="AK175" s="270"/>
      <c r="AL175" s="270">
        <v>1</v>
      </c>
      <c r="AM175" s="270">
        <v>500</v>
      </c>
      <c r="AN175" s="270"/>
      <c r="AO175" s="270"/>
      <c r="AP175" s="270"/>
      <c r="AQ175" s="270"/>
      <c r="AR175" s="270"/>
      <c r="AS175" s="270"/>
      <c r="AT175" s="270"/>
      <c r="AU175" s="29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312"/>
      <c r="BH175" s="312"/>
      <c r="BI175" s="312"/>
      <c r="BJ175" s="312"/>
      <c r="BK175" s="313"/>
    </row>
    <row r="176" spans="1:63" ht="25.5" hidden="1" customHeight="1">
      <c r="A176" s="117"/>
      <c r="B176" s="311"/>
      <c r="C176" s="270" t="s">
        <v>2993</v>
      </c>
      <c r="D176" s="270" t="s">
        <v>3001</v>
      </c>
      <c r="E176" s="270" t="s">
        <v>3002</v>
      </c>
      <c r="F176" s="270" t="s">
        <v>2993</v>
      </c>
      <c r="G176" s="270" t="s">
        <v>3003</v>
      </c>
      <c r="H176" s="304" t="s">
        <v>2997</v>
      </c>
      <c r="I176" s="270" t="s">
        <v>2993</v>
      </c>
      <c r="J176" s="270">
        <v>3</v>
      </c>
      <c r="K176" s="270" t="s">
        <v>3004</v>
      </c>
      <c r="L176" s="289">
        <v>73488</v>
      </c>
      <c r="M176" s="289">
        <v>793</v>
      </c>
      <c r="N176" s="289">
        <v>1165</v>
      </c>
      <c r="O176" s="270" t="s">
        <v>2968</v>
      </c>
      <c r="P176" s="270">
        <v>400</v>
      </c>
      <c r="Q176" s="270">
        <v>1.25</v>
      </c>
      <c r="R176" s="270">
        <v>8</v>
      </c>
      <c r="S176" s="270">
        <v>4000</v>
      </c>
      <c r="T176" s="270" t="s">
        <v>2827</v>
      </c>
      <c r="U176" s="289">
        <v>77</v>
      </c>
      <c r="V176" s="289">
        <v>109</v>
      </c>
      <c r="W176" s="222">
        <v>6500</v>
      </c>
      <c r="X176" s="222">
        <v>6500</v>
      </c>
      <c r="Y176" s="270" t="s">
        <v>2502</v>
      </c>
      <c r="Z176" s="270" t="s">
        <v>2835</v>
      </c>
      <c r="AA176" s="270">
        <v>2001</v>
      </c>
      <c r="AB176" s="270">
        <v>3612</v>
      </c>
      <c r="AC176" s="270">
        <v>1100</v>
      </c>
      <c r="AD176" s="270">
        <v>461</v>
      </c>
      <c r="AE176" s="270"/>
      <c r="AF176" s="270"/>
      <c r="AG176" s="270"/>
      <c r="AH176" s="222">
        <v>5173</v>
      </c>
      <c r="AI176" s="222">
        <v>5173</v>
      </c>
      <c r="AJ176" s="270">
        <v>2003</v>
      </c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312"/>
      <c r="BH176" s="312"/>
      <c r="BI176" s="312"/>
      <c r="BJ176" s="312"/>
      <c r="BK176" s="313"/>
    </row>
    <row r="177" spans="1:63" ht="25.5" hidden="1" customHeight="1">
      <c r="A177" s="117"/>
      <c r="B177" s="311"/>
      <c r="C177" s="270" t="s">
        <v>2993</v>
      </c>
      <c r="D177" s="270"/>
      <c r="E177" s="270" t="s">
        <v>3005</v>
      </c>
      <c r="F177" s="270" t="s">
        <v>2993</v>
      </c>
      <c r="G177" s="270"/>
      <c r="H177" s="304"/>
      <c r="I177" s="270" t="s">
        <v>2993</v>
      </c>
      <c r="J177" s="270"/>
      <c r="K177" s="270"/>
      <c r="L177" s="289">
        <v>44683</v>
      </c>
      <c r="M177" s="289">
        <v>333.08</v>
      </c>
      <c r="N177" s="289">
        <v>431.93</v>
      </c>
      <c r="O177" s="270" t="s">
        <v>2968</v>
      </c>
      <c r="P177" s="270">
        <v>400</v>
      </c>
      <c r="Q177" s="270"/>
      <c r="R177" s="270">
        <v>6</v>
      </c>
      <c r="S177" s="270"/>
      <c r="T177" s="270" t="s">
        <v>2827</v>
      </c>
      <c r="U177" s="289">
        <v>68</v>
      </c>
      <c r="V177" s="289">
        <v>105</v>
      </c>
      <c r="W177" s="222">
        <v>956</v>
      </c>
      <c r="X177" s="222">
        <v>1500</v>
      </c>
      <c r="Y177" s="270"/>
      <c r="Z177" s="270"/>
      <c r="AA177" s="270">
        <v>2009</v>
      </c>
      <c r="AB177" s="270"/>
      <c r="AC177" s="270"/>
      <c r="AD177" s="270"/>
      <c r="AE177" s="270"/>
      <c r="AF177" s="270"/>
      <c r="AG177" s="270"/>
      <c r="AH177" s="222">
        <v>9852</v>
      </c>
      <c r="AI177" s="222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312"/>
      <c r="BH177" s="312"/>
      <c r="BI177" s="312"/>
      <c r="BJ177" s="312"/>
      <c r="BK177" s="270"/>
    </row>
    <row r="178" spans="1:63" ht="25.5" hidden="1" customHeight="1">
      <c r="A178" s="117"/>
      <c r="B178" s="311"/>
      <c r="C178" s="270" t="s">
        <v>2981</v>
      </c>
      <c r="D178" s="270" t="s">
        <v>3006</v>
      </c>
      <c r="E178" s="270" t="s">
        <v>3007</v>
      </c>
      <c r="F178" s="270" t="s">
        <v>2981</v>
      </c>
      <c r="G178" s="270" t="s">
        <v>3008</v>
      </c>
      <c r="H178" s="304"/>
      <c r="I178" s="270" t="s">
        <v>2981</v>
      </c>
      <c r="J178" s="270">
        <v>5</v>
      </c>
      <c r="K178" s="270" t="s">
        <v>3009</v>
      </c>
      <c r="L178" s="289">
        <v>181818</v>
      </c>
      <c r="M178" s="289">
        <v>14840</v>
      </c>
      <c r="N178" s="289">
        <v>19761</v>
      </c>
      <c r="O178" s="270" t="s">
        <v>2968</v>
      </c>
      <c r="P178" s="270">
        <v>400</v>
      </c>
      <c r="Q178" s="270">
        <v>1.2</v>
      </c>
      <c r="R178" s="270">
        <v>8</v>
      </c>
      <c r="S178" s="270">
        <v>3840</v>
      </c>
      <c r="T178" s="270" t="s">
        <v>2962</v>
      </c>
      <c r="U178" s="289">
        <v>76</v>
      </c>
      <c r="V178" s="289">
        <v>112</v>
      </c>
      <c r="W178" s="222">
        <v>25000</v>
      </c>
      <c r="X178" s="222">
        <v>30000</v>
      </c>
      <c r="Y178" s="270" t="s">
        <v>2831</v>
      </c>
      <c r="Z178" s="270" t="s">
        <v>2835</v>
      </c>
      <c r="AA178" s="270">
        <v>2000</v>
      </c>
      <c r="AB178" s="270">
        <v>31280</v>
      </c>
      <c r="AC178" s="270">
        <v>6000</v>
      </c>
      <c r="AD178" s="270">
        <v>720</v>
      </c>
      <c r="AE178" s="270"/>
      <c r="AF178" s="270"/>
      <c r="AG178" s="270"/>
      <c r="AH178" s="222">
        <v>38000</v>
      </c>
      <c r="AI178" s="222">
        <v>38000</v>
      </c>
      <c r="AJ178" s="270"/>
      <c r="AK178" s="270"/>
      <c r="AL178" s="270">
        <v>1</v>
      </c>
      <c r="AM178" s="270"/>
      <c r="AN178" s="270"/>
      <c r="AO178" s="270"/>
      <c r="AP178" s="270"/>
      <c r="AQ178" s="270"/>
      <c r="AR178" s="270"/>
      <c r="AS178" s="270"/>
      <c r="AT178" s="270"/>
      <c r="AU178" s="29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312"/>
      <c r="BH178" s="312"/>
      <c r="BI178" s="312"/>
      <c r="BJ178" s="312"/>
      <c r="BK178" s="308"/>
    </row>
    <row r="179" spans="1:63" ht="25.5" hidden="1" customHeight="1">
      <c r="A179" s="117"/>
      <c r="B179" s="311"/>
      <c r="C179" s="270" t="s">
        <v>2981</v>
      </c>
      <c r="D179" s="270"/>
      <c r="E179" s="270" t="s">
        <v>3010</v>
      </c>
      <c r="F179" s="270" t="s">
        <v>2981</v>
      </c>
      <c r="G179" s="270"/>
      <c r="H179" s="304"/>
      <c r="I179" s="270" t="s">
        <v>2981</v>
      </c>
      <c r="J179" s="270"/>
      <c r="K179" s="270"/>
      <c r="L179" s="289"/>
      <c r="M179" s="289"/>
      <c r="N179" s="289"/>
      <c r="O179" s="270" t="s">
        <v>2968</v>
      </c>
      <c r="P179" s="270">
        <v>400</v>
      </c>
      <c r="Q179" s="270"/>
      <c r="R179" s="270">
        <v>4</v>
      </c>
      <c r="S179" s="270"/>
      <c r="T179" s="270" t="s">
        <v>2962</v>
      </c>
      <c r="U179" s="289">
        <v>76</v>
      </c>
      <c r="V179" s="289">
        <v>112</v>
      </c>
      <c r="W179" s="222"/>
      <c r="X179" s="222"/>
      <c r="Y179" s="270"/>
      <c r="Z179" s="270"/>
      <c r="AA179" s="270">
        <v>2006</v>
      </c>
      <c r="AB179" s="270"/>
      <c r="AC179" s="270"/>
      <c r="AD179" s="270"/>
      <c r="AE179" s="270"/>
      <c r="AF179" s="270"/>
      <c r="AG179" s="270"/>
      <c r="AH179" s="222">
        <v>1400</v>
      </c>
      <c r="AI179" s="222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270"/>
      <c r="AT179" s="270"/>
      <c r="AU179" s="29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312"/>
      <c r="BH179" s="312"/>
      <c r="BI179" s="312"/>
      <c r="BJ179" s="312"/>
      <c r="BK179" s="308" t="s">
        <v>3011</v>
      </c>
    </row>
    <row r="180" spans="1:63" ht="25.5" hidden="1" customHeight="1">
      <c r="A180" s="117" t="s">
        <v>439</v>
      </c>
      <c r="B180" s="311"/>
      <c r="C180" s="270" t="s">
        <v>3012</v>
      </c>
      <c r="D180" s="270" t="s">
        <v>3013</v>
      </c>
      <c r="E180" s="270" t="s">
        <v>3014</v>
      </c>
      <c r="F180" s="270" t="s">
        <v>3012</v>
      </c>
      <c r="G180" s="270" t="s">
        <v>3015</v>
      </c>
      <c r="H180" s="304"/>
      <c r="I180" s="270" t="s">
        <v>3012</v>
      </c>
      <c r="J180" s="270">
        <v>6</v>
      </c>
      <c r="K180" s="270" t="s">
        <v>3016</v>
      </c>
      <c r="L180" s="289">
        <v>42338</v>
      </c>
      <c r="M180" s="289">
        <v>6724</v>
      </c>
      <c r="N180" s="289">
        <v>9113</v>
      </c>
      <c r="O180" s="270" t="s">
        <v>2968</v>
      </c>
      <c r="P180" s="270">
        <v>400</v>
      </c>
      <c r="Q180" s="270">
        <v>1.2</v>
      </c>
      <c r="R180" s="270">
        <v>8</v>
      </c>
      <c r="S180" s="270">
        <v>3840</v>
      </c>
      <c r="T180" s="270" t="s">
        <v>2962</v>
      </c>
      <c r="U180" s="289">
        <v>75</v>
      </c>
      <c r="V180" s="289">
        <v>106</v>
      </c>
      <c r="W180" s="222">
        <v>13804</v>
      </c>
      <c r="X180" s="222">
        <v>18000</v>
      </c>
      <c r="Y180" s="270" t="s">
        <v>2831</v>
      </c>
      <c r="Z180" s="270" t="s">
        <v>2835</v>
      </c>
      <c r="AA180" s="270">
        <v>1979</v>
      </c>
      <c r="AB180" s="270">
        <v>377</v>
      </c>
      <c r="AC180" s="270">
        <v>1800</v>
      </c>
      <c r="AD180" s="270"/>
      <c r="AE180" s="270"/>
      <c r="AF180" s="270"/>
      <c r="AG180" s="270"/>
      <c r="AH180" s="222">
        <v>12197</v>
      </c>
      <c r="AI180" s="222">
        <v>12197</v>
      </c>
      <c r="AJ180" s="270">
        <v>1990</v>
      </c>
      <c r="AK180" s="270"/>
      <c r="AL180" s="270">
        <v>1</v>
      </c>
      <c r="AM180" s="270"/>
      <c r="AN180" s="270"/>
      <c r="AO180" s="270"/>
      <c r="AP180" s="270"/>
      <c r="AQ180" s="270"/>
      <c r="AR180" s="270"/>
      <c r="AS180" s="270"/>
      <c r="AT180" s="270"/>
      <c r="AU180" s="29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312"/>
      <c r="BH180" s="312"/>
      <c r="BI180" s="312"/>
      <c r="BJ180" s="312"/>
      <c r="BK180" s="313"/>
    </row>
    <row r="181" spans="1:63" ht="25.5" hidden="1" customHeight="1">
      <c r="A181" s="117" t="s">
        <v>440</v>
      </c>
      <c r="B181" s="311"/>
      <c r="C181" s="270" t="s">
        <v>3012</v>
      </c>
      <c r="D181" s="270"/>
      <c r="E181" s="270" t="s">
        <v>3017</v>
      </c>
      <c r="F181" s="270" t="s">
        <v>3012</v>
      </c>
      <c r="G181" s="270"/>
      <c r="H181" s="304"/>
      <c r="I181" s="270" t="s">
        <v>3012</v>
      </c>
      <c r="J181" s="270"/>
      <c r="K181" s="270"/>
      <c r="L181" s="289">
        <v>1339</v>
      </c>
      <c r="M181" s="289"/>
      <c r="N181" s="289"/>
      <c r="O181" s="270" t="s">
        <v>2968</v>
      </c>
      <c r="P181" s="270">
        <v>150</v>
      </c>
      <c r="Q181" s="270"/>
      <c r="R181" s="270">
        <v>6</v>
      </c>
      <c r="S181" s="270"/>
      <c r="T181" s="270"/>
      <c r="U181" s="289"/>
      <c r="V181" s="289"/>
      <c r="W181" s="289"/>
      <c r="X181" s="222"/>
      <c r="Y181" s="222"/>
      <c r="Z181" s="270"/>
      <c r="AA181" s="270"/>
      <c r="AB181" s="270">
        <v>2005</v>
      </c>
      <c r="AC181" s="270"/>
      <c r="AD181" s="270"/>
      <c r="AE181" s="270"/>
      <c r="AF181" s="270"/>
      <c r="AG181" s="270"/>
      <c r="AH181" s="270"/>
      <c r="AI181" s="222">
        <v>633</v>
      </c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9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312"/>
      <c r="BH181" s="312"/>
      <c r="BI181" s="312"/>
      <c r="BJ181" s="312"/>
      <c r="BK181" s="313"/>
    </row>
    <row r="182" spans="1:63" s="200" customFormat="1" ht="25.5" hidden="1" customHeight="1">
      <c r="A182" s="201"/>
      <c r="B182" s="311"/>
      <c r="C182" s="270" t="s">
        <v>2982</v>
      </c>
      <c r="D182" s="270" t="s">
        <v>3018</v>
      </c>
      <c r="E182" s="270" t="s">
        <v>3019</v>
      </c>
      <c r="F182" s="270" t="s">
        <v>2982</v>
      </c>
      <c r="G182" s="270" t="s">
        <v>3020</v>
      </c>
      <c r="H182" s="304" t="s">
        <v>301</v>
      </c>
      <c r="I182" s="270" t="s">
        <v>2982</v>
      </c>
      <c r="J182" s="270">
        <v>17</v>
      </c>
      <c r="K182" s="270" t="s">
        <v>3021</v>
      </c>
      <c r="L182" s="289">
        <v>79149</v>
      </c>
      <c r="M182" s="289">
        <v>10532</v>
      </c>
      <c r="N182" s="289">
        <v>25390</v>
      </c>
      <c r="O182" s="270" t="s">
        <v>3022</v>
      </c>
      <c r="P182" s="270">
        <v>400</v>
      </c>
      <c r="Q182" s="270">
        <v>1.2</v>
      </c>
      <c r="R182" s="270">
        <v>8</v>
      </c>
      <c r="S182" s="270">
        <v>3840</v>
      </c>
      <c r="T182" s="270" t="s">
        <v>2962</v>
      </c>
      <c r="U182" s="289">
        <v>68</v>
      </c>
      <c r="V182" s="289">
        <v>105</v>
      </c>
      <c r="W182" s="222">
        <v>33050</v>
      </c>
      <c r="X182" s="222">
        <v>35000</v>
      </c>
      <c r="Y182" s="270" t="s">
        <v>3023</v>
      </c>
      <c r="Z182" s="270" t="s">
        <v>2835</v>
      </c>
      <c r="AA182" s="270">
        <v>1984</v>
      </c>
      <c r="AB182" s="270">
        <v>3211</v>
      </c>
      <c r="AC182" s="270">
        <v>1500</v>
      </c>
      <c r="AD182" s="270"/>
      <c r="AE182" s="270"/>
      <c r="AF182" s="270"/>
      <c r="AG182" s="270"/>
      <c r="AH182" s="222">
        <v>4711</v>
      </c>
      <c r="AI182" s="222">
        <v>4711</v>
      </c>
      <c r="AJ182" s="270">
        <v>1997</v>
      </c>
      <c r="AK182" s="270" t="s">
        <v>3024</v>
      </c>
      <c r="AL182" s="270" t="s">
        <v>3025</v>
      </c>
      <c r="AM182" s="270">
        <v>1318900</v>
      </c>
      <c r="AN182" s="270" t="s">
        <v>3026</v>
      </c>
      <c r="AO182" s="270" t="s">
        <v>2969</v>
      </c>
      <c r="AP182" s="270"/>
      <c r="AQ182" s="270"/>
      <c r="AR182" s="270"/>
      <c r="AS182" s="270"/>
      <c r="AT182" s="270"/>
      <c r="AU182" s="29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312"/>
      <c r="BH182" s="312"/>
      <c r="BI182" s="312"/>
      <c r="BJ182" s="312"/>
      <c r="BK182" s="281" t="s">
        <v>3027</v>
      </c>
    </row>
    <row r="183" spans="1:63" ht="25.5" hidden="1" customHeight="1">
      <c r="A183" s="117" t="s">
        <v>441</v>
      </c>
      <c r="B183" s="311"/>
      <c r="C183" s="270" t="s">
        <v>2982</v>
      </c>
      <c r="D183" s="270"/>
      <c r="E183" s="270" t="s">
        <v>3028</v>
      </c>
      <c r="F183" s="270" t="s">
        <v>2982</v>
      </c>
      <c r="G183" s="270" t="s">
        <v>3029</v>
      </c>
      <c r="H183" s="304" t="s">
        <v>3030</v>
      </c>
      <c r="I183" s="270" t="s">
        <v>2982</v>
      </c>
      <c r="J183" s="270">
        <v>6</v>
      </c>
      <c r="K183" s="270" t="s">
        <v>3031</v>
      </c>
      <c r="L183" s="289">
        <v>38153</v>
      </c>
      <c r="M183" s="289">
        <v>1779</v>
      </c>
      <c r="N183" s="289">
        <v>17529</v>
      </c>
      <c r="O183" s="270" t="s">
        <v>3022</v>
      </c>
      <c r="P183" s="270">
        <v>400</v>
      </c>
      <c r="Q183" s="270">
        <v>1.2</v>
      </c>
      <c r="R183" s="270">
        <v>4</v>
      </c>
      <c r="S183" s="270">
        <v>3840</v>
      </c>
      <c r="T183" s="270" t="s">
        <v>2962</v>
      </c>
      <c r="U183" s="289">
        <v>68</v>
      </c>
      <c r="V183" s="289">
        <v>105</v>
      </c>
      <c r="W183" s="222">
        <v>2866</v>
      </c>
      <c r="X183" s="222">
        <v>3000</v>
      </c>
      <c r="Y183" s="270" t="s">
        <v>2502</v>
      </c>
      <c r="Z183" s="270" t="s">
        <v>2835</v>
      </c>
      <c r="AA183" s="270">
        <v>2012</v>
      </c>
      <c r="AB183" s="270">
        <v>5116</v>
      </c>
      <c r="AC183" s="270">
        <v>8311</v>
      </c>
      <c r="AD183" s="270">
        <v>600</v>
      </c>
      <c r="AE183" s="270"/>
      <c r="AF183" s="270"/>
      <c r="AG183" s="270"/>
      <c r="AH183" s="222">
        <v>30500</v>
      </c>
      <c r="AI183" s="222">
        <v>14027</v>
      </c>
      <c r="AJ183" s="270">
        <v>1994</v>
      </c>
      <c r="AK183" s="270">
        <v>2003</v>
      </c>
      <c r="AL183" s="270" t="s">
        <v>3032</v>
      </c>
      <c r="AM183" s="270">
        <v>1283</v>
      </c>
      <c r="AN183" s="270"/>
      <c r="AO183" s="270"/>
      <c r="AP183" s="270"/>
      <c r="AQ183" s="270" t="s">
        <v>3033</v>
      </c>
      <c r="AR183" s="270" t="s">
        <v>3034</v>
      </c>
      <c r="AS183" s="270">
        <v>1</v>
      </c>
      <c r="AT183" s="270" t="s">
        <v>3035</v>
      </c>
      <c r="AU183" s="270" t="s">
        <v>2962</v>
      </c>
      <c r="AV183" s="270" t="s">
        <v>3029</v>
      </c>
      <c r="AW183" s="270" t="s">
        <v>3036</v>
      </c>
      <c r="AX183" s="270">
        <v>1</v>
      </c>
      <c r="AY183" s="270" t="s">
        <v>3037</v>
      </c>
      <c r="AZ183" s="270" t="s">
        <v>2968</v>
      </c>
      <c r="BA183" s="270" t="s">
        <v>3029</v>
      </c>
      <c r="BB183" s="270"/>
      <c r="BC183" s="270"/>
      <c r="BD183" s="270"/>
      <c r="BE183" s="270"/>
      <c r="BF183" s="270"/>
      <c r="BG183" s="312"/>
      <c r="BH183" s="312"/>
      <c r="BI183" s="312"/>
      <c r="BJ183" s="312"/>
      <c r="BK183" s="270"/>
    </row>
    <row r="184" spans="1:63" ht="25.5" hidden="1" customHeight="1">
      <c r="A184" s="117"/>
      <c r="B184" s="311"/>
      <c r="C184" s="270" t="s">
        <v>2983</v>
      </c>
      <c r="D184" s="270" t="s">
        <v>3038</v>
      </c>
      <c r="E184" s="270" t="s">
        <v>3039</v>
      </c>
      <c r="F184" s="270" t="s">
        <v>2983</v>
      </c>
      <c r="G184" s="270" t="s">
        <v>3029</v>
      </c>
      <c r="H184" s="304" t="s">
        <v>3030</v>
      </c>
      <c r="I184" s="270" t="s">
        <v>3040</v>
      </c>
      <c r="J184" s="270">
        <v>6</v>
      </c>
      <c r="K184" s="270" t="s">
        <v>3031</v>
      </c>
      <c r="L184" s="289">
        <v>32040</v>
      </c>
      <c r="M184" s="289">
        <v>19945</v>
      </c>
      <c r="N184" s="289">
        <v>8998</v>
      </c>
      <c r="O184" s="270" t="s">
        <v>2968</v>
      </c>
      <c r="P184" s="270">
        <v>400</v>
      </c>
      <c r="Q184" s="270">
        <v>1.2</v>
      </c>
      <c r="R184" s="270">
        <v>8</v>
      </c>
      <c r="S184" s="270">
        <v>3840</v>
      </c>
      <c r="T184" s="270" t="s">
        <v>2962</v>
      </c>
      <c r="U184" s="289">
        <v>68</v>
      </c>
      <c r="V184" s="289">
        <v>105</v>
      </c>
      <c r="W184" s="222">
        <v>18000</v>
      </c>
      <c r="X184" s="222">
        <v>20500</v>
      </c>
      <c r="Y184" s="270" t="s">
        <v>2502</v>
      </c>
      <c r="Z184" s="270" t="s">
        <v>2835</v>
      </c>
      <c r="AA184" s="270">
        <v>1986</v>
      </c>
      <c r="AB184" s="270">
        <v>5116</v>
      </c>
      <c r="AC184" s="270">
        <v>8311</v>
      </c>
      <c r="AD184" s="270">
        <v>600</v>
      </c>
      <c r="AE184" s="270"/>
      <c r="AF184" s="270"/>
      <c r="AG184" s="270"/>
      <c r="AH184" s="222">
        <v>14687</v>
      </c>
      <c r="AI184" s="222">
        <v>14027</v>
      </c>
      <c r="AJ184" s="270">
        <v>1994</v>
      </c>
      <c r="AK184" s="270">
        <v>2003</v>
      </c>
      <c r="AL184" s="270" t="s">
        <v>3032</v>
      </c>
      <c r="AM184" s="270">
        <v>1283</v>
      </c>
      <c r="AN184" s="270"/>
      <c r="AO184" s="270"/>
      <c r="AP184" s="270"/>
      <c r="AQ184" s="270" t="s">
        <v>3033</v>
      </c>
      <c r="AR184" s="270" t="s">
        <v>3034</v>
      </c>
      <c r="AS184" s="270">
        <v>1</v>
      </c>
      <c r="AT184" s="270" t="s">
        <v>3035</v>
      </c>
      <c r="AU184" s="270" t="s">
        <v>2962</v>
      </c>
      <c r="AV184" s="270" t="s">
        <v>3029</v>
      </c>
      <c r="AW184" s="270" t="s">
        <v>3036</v>
      </c>
      <c r="AX184" s="270">
        <v>1</v>
      </c>
      <c r="AY184" s="270" t="s">
        <v>3037</v>
      </c>
      <c r="AZ184" s="270" t="s">
        <v>2968</v>
      </c>
      <c r="BA184" s="270" t="s">
        <v>3029</v>
      </c>
      <c r="BB184" s="270"/>
      <c r="BC184" s="270"/>
      <c r="BD184" s="270"/>
      <c r="BE184" s="270"/>
      <c r="BF184" s="270"/>
      <c r="BG184" s="312"/>
      <c r="BH184" s="312"/>
      <c r="BI184" s="312"/>
      <c r="BJ184" s="312"/>
      <c r="BK184" s="281" t="s">
        <v>3027</v>
      </c>
    </row>
    <row r="185" spans="1:63" ht="25.5" hidden="1" customHeight="1">
      <c r="A185" s="117"/>
      <c r="B185" s="311"/>
      <c r="C185" s="270" t="s">
        <v>3041</v>
      </c>
      <c r="D185" s="270" t="s">
        <v>3042</v>
      </c>
      <c r="E185" s="270" t="s">
        <v>3043</v>
      </c>
      <c r="F185" s="270" t="s">
        <v>3041</v>
      </c>
      <c r="G185" s="270" t="s">
        <v>3044</v>
      </c>
      <c r="H185" s="304" t="s">
        <v>3045</v>
      </c>
      <c r="I185" s="270" t="s">
        <v>3046</v>
      </c>
      <c r="J185" s="270">
        <v>1</v>
      </c>
      <c r="K185" s="270" t="s">
        <v>3016</v>
      </c>
      <c r="L185" s="289">
        <v>69500</v>
      </c>
      <c r="M185" s="289">
        <v>9648</v>
      </c>
      <c r="N185" s="289">
        <v>11283</v>
      </c>
      <c r="O185" s="270" t="s">
        <v>2968</v>
      </c>
      <c r="P185" s="270">
        <v>400</v>
      </c>
      <c r="Q185" s="270">
        <v>1.2</v>
      </c>
      <c r="R185" s="270">
        <v>8</v>
      </c>
      <c r="S185" s="270">
        <v>3840</v>
      </c>
      <c r="T185" s="270" t="s">
        <v>2962</v>
      </c>
      <c r="U185" s="289">
        <v>68</v>
      </c>
      <c r="V185" s="289">
        <v>110</v>
      </c>
      <c r="W185" s="222">
        <v>16344</v>
      </c>
      <c r="X185" s="222">
        <v>20000</v>
      </c>
      <c r="Y185" s="270" t="s">
        <v>3047</v>
      </c>
      <c r="Z185" s="270" t="s">
        <v>2835</v>
      </c>
      <c r="AA185" s="270">
        <v>1998</v>
      </c>
      <c r="AB185" s="270">
        <v>6300</v>
      </c>
      <c r="AC185" s="270">
        <v>730</v>
      </c>
      <c r="AD185" s="270">
        <v>450</v>
      </c>
      <c r="AE185" s="270">
        <v>0</v>
      </c>
      <c r="AF185" s="270">
        <v>680</v>
      </c>
      <c r="AG185" s="270" t="s">
        <v>3048</v>
      </c>
      <c r="AH185" s="222">
        <v>8160</v>
      </c>
      <c r="AI185" s="222">
        <v>8160</v>
      </c>
      <c r="AJ185" s="270">
        <v>1990</v>
      </c>
      <c r="AK185" s="270">
        <v>1998</v>
      </c>
      <c r="AL185" s="270">
        <v>1</v>
      </c>
      <c r="AM185" s="270">
        <v>600</v>
      </c>
      <c r="AN185" s="270"/>
      <c r="AO185" s="270"/>
      <c r="AP185" s="270"/>
      <c r="AQ185" s="270"/>
      <c r="AR185" s="270"/>
      <c r="AS185" s="270"/>
      <c r="AT185" s="270"/>
      <c r="AU185" s="29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312"/>
      <c r="BH185" s="312"/>
      <c r="BI185" s="312"/>
      <c r="BJ185" s="312"/>
      <c r="BK185" s="270"/>
    </row>
    <row r="186" spans="1:63" ht="25.5" hidden="1" customHeight="1">
      <c r="A186" s="117"/>
      <c r="B186" s="311"/>
      <c r="C186" s="270" t="s">
        <v>2984</v>
      </c>
      <c r="D186" s="270" t="s">
        <v>3049</v>
      </c>
      <c r="E186" s="270" t="s">
        <v>3050</v>
      </c>
      <c r="F186" s="270" t="s">
        <v>2984</v>
      </c>
      <c r="G186" s="270" t="s">
        <v>3051</v>
      </c>
      <c r="H186" s="304"/>
      <c r="I186" s="270" t="s">
        <v>3052</v>
      </c>
      <c r="J186" s="270">
        <v>6</v>
      </c>
      <c r="K186" s="270" t="s">
        <v>3016</v>
      </c>
      <c r="L186" s="289">
        <v>34000</v>
      </c>
      <c r="M186" s="289">
        <v>2261</v>
      </c>
      <c r="N186" s="289">
        <v>11376</v>
      </c>
      <c r="O186" s="270" t="s">
        <v>2968</v>
      </c>
      <c r="P186" s="270">
        <v>400</v>
      </c>
      <c r="Q186" s="270">
        <v>1.2</v>
      </c>
      <c r="R186" s="270">
        <v>8</v>
      </c>
      <c r="S186" s="270">
        <v>3840</v>
      </c>
      <c r="T186" s="270" t="s">
        <v>2962</v>
      </c>
      <c r="U186" s="289">
        <v>70</v>
      </c>
      <c r="V186" s="289">
        <v>105</v>
      </c>
      <c r="W186" s="222">
        <v>15042</v>
      </c>
      <c r="X186" s="222">
        <v>17000</v>
      </c>
      <c r="Y186" s="270" t="s">
        <v>2831</v>
      </c>
      <c r="Z186" s="270" t="s">
        <v>3053</v>
      </c>
      <c r="AA186" s="270">
        <v>1992</v>
      </c>
      <c r="AB186" s="270">
        <v>21</v>
      </c>
      <c r="AC186" s="270">
        <v>7379</v>
      </c>
      <c r="AD186" s="270"/>
      <c r="AE186" s="270"/>
      <c r="AF186" s="270"/>
      <c r="AG186" s="270"/>
      <c r="AH186" s="222">
        <v>7400</v>
      </c>
      <c r="AI186" s="222">
        <v>7400</v>
      </c>
      <c r="AJ186" s="270"/>
      <c r="AK186" s="270"/>
      <c r="AL186" s="270">
        <v>1</v>
      </c>
      <c r="AM186" s="270"/>
      <c r="AN186" s="270"/>
      <c r="AO186" s="270"/>
      <c r="AP186" s="270"/>
      <c r="AQ186" s="270"/>
      <c r="AR186" s="270"/>
      <c r="AS186" s="270"/>
      <c r="AT186" s="270"/>
      <c r="AU186" s="29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312"/>
      <c r="BH186" s="312"/>
      <c r="BI186" s="312"/>
      <c r="BJ186" s="312"/>
      <c r="BK186" s="313"/>
    </row>
    <row r="187" spans="1:63" ht="25.5" hidden="1" customHeight="1">
      <c r="A187" s="117"/>
      <c r="B187" s="311"/>
      <c r="C187" s="270" t="s">
        <v>2984</v>
      </c>
      <c r="D187" s="270"/>
      <c r="E187" s="270" t="s">
        <v>3054</v>
      </c>
      <c r="F187" s="270" t="s">
        <v>2984</v>
      </c>
      <c r="G187" s="270"/>
      <c r="H187" s="304"/>
      <c r="I187" s="270" t="s">
        <v>3052</v>
      </c>
      <c r="J187" s="270"/>
      <c r="K187" s="270"/>
      <c r="L187" s="289">
        <v>18885</v>
      </c>
      <c r="M187" s="289">
        <v>0</v>
      </c>
      <c r="N187" s="289">
        <v>0</v>
      </c>
      <c r="O187" s="270" t="s">
        <v>2968</v>
      </c>
      <c r="P187" s="270">
        <v>400</v>
      </c>
      <c r="Q187" s="270"/>
      <c r="R187" s="270">
        <v>4</v>
      </c>
      <c r="S187" s="270"/>
      <c r="T187" s="270" t="s">
        <v>2962</v>
      </c>
      <c r="U187" s="289">
        <v>68</v>
      </c>
      <c r="V187" s="289">
        <v>105</v>
      </c>
      <c r="W187" s="289">
        <v>10200</v>
      </c>
      <c r="X187" s="222">
        <v>0</v>
      </c>
      <c r="Y187" s="222">
        <v>0</v>
      </c>
      <c r="Z187" s="270"/>
      <c r="AA187" s="270">
        <v>2007</v>
      </c>
      <c r="AB187" s="270">
        <v>2007</v>
      </c>
      <c r="AC187" s="270"/>
      <c r="AD187" s="270"/>
      <c r="AE187" s="270"/>
      <c r="AF187" s="270"/>
      <c r="AG187" s="270"/>
      <c r="AH187" s="270">
        <v>1755</v>
      </c>
      <c r="AI187" s="222">
        <v>1440</v>
      </c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9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312"/>
      <c r="BH187" s="312"/>
      <c r="BI187" s="312"/>
      <c r="BJ187" s="312"/>
      <c r="BK187" s="270"/>
    </row>
    <row r="188" spans="1:63" ht="25.5" hidden="1" customHeight="1">
      <c r="A188" s="117" t="s">
        <v>442</v>
      </c>
      <c r="B188" s="311"/>
      <c r="C188" s="270" t="s">
        <v>2985</v>
      </c>
      <c r="D188" s="270" t="s">
        <v>3055</v>
      </c>
      <c r="E188" s="270" t="s">
        <v>3056</v>
      </c>
      <c r="F188" s="270" t="s">
        <v>2985</v>
      </c>
      <c r="G188" s="270" t="s">
        <v>3057</v>
      </c>
      <c r="H188" s="304"/>
      <c r="I188" s="270" t="s">
        <v>2985</v>
      </c>
      <c r="J188" s="270">
        <v>3</v>
      </c>
      <c r="K188" s="270" t="s">
        <v>3016</v>
      </c>
      <c r="L188" s="289">
        <v>42404</v>
      </c>
      <c r="M188" s="289">
        <v>2292</v>
      </c>
      <c r="N188" s="289">
        <v>2952</v>
      </c>
      <c r="O188" s="270" t="s">
        <v>2968</v>
      </c>
      <c r="P188" s="270">
        <v>400</v>
      </c>
      <c r="Q188" s="270">
        <v>1.2</v>
      </c>
      <c r="R188" s="270">
        <v>8</v>
      </c>
      <c r="S188" s="270">
        <v>3840</v>
      </c>
      <c r="T188" s="270" t="s">
        <v>2962</v>
      </c>
      <c r="U188" s="289">
        <v>70</v>
      </c>
      <c r="V188" s="289">
        <v>105</v>
      </c>
      <c r="W188" s="222">
        <v>9000</v>
      </c>
      <c r="X188" s="222">
        <v>15000</v>
      </c>
      <c r="Y188" s="270" t="s">
        <v>2831</v>
      </c>
      <c r="Z188" s="270" t="s">
        <v>2835</v>
      </c>
      <c r="AA188" s="270">
        <v>1983</v>
      </c>
      <c r="AB188" s="270">
        <v>1303</v>
      </c>
      <c r="AC188" s="270">
        <v>2140</v>
      </c>
      <c r="AD188" s="270"/>
      <c r="AE188" s="270"/>
      <c r="AF188" s="270">
        <v>372</v>
      </c>
      <c r="AG188" s="270" t="s">
        <v>3058</v>
      </c>
      <c r="AH188" s="222">
        <v>3815</v>
      </c>
      <c r="AI188" s="222">
        <v>3815</v>
      </c>
      <c r="AJ188" s="270">
        <v>1993</v>
      </c>
      <c r="AK188" s="270"/>
      <c r="AL188" s="270">
        <v>1</v>
      </c>
      <c r="AM188" s="270"/>
      <c r="AN188" s="270"/>
      <c r="AO188" s="270"/>
      <c r="AP188" s="270"/>
      <c r="AQ188" s="270"/>
      <c r="AR188" s="270"/>
      <c r="AS188" s="270"/>
      <c r="AT188" s="270"/>
      <c r="AU188" s="290"/>
      <c r="AV188" s="270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312"/>
      <c r="BH188" s="312"/>
      <c r="BI188" s="312"/>
      <c r="BJ188" s="312"/>
      <c r="BK188" s="313"/>
    </row>
    <row r="189" spans="1:63" ht="25.5" hidden="1" customHeight="1">
      <c r="A189" s="117" t="s">
        <v>443</v>
      </c>
      <c r="B189" s="311"/>
      <c r="C189" s="270" t="s">
        <v>3059</v>
      </c>
      <c r="D189" s="270"/>
      <c r="E189" s="270" t="s">
        <v>3060</v>
      </c>
      <c r="F189" s="270" t="s">
        <v>3059</v>
      </c>
      <c r="G189" s="270"/>
      <c r="H189" s="270"/>
      <c r="I189" s="270" t="s">
        <v>3059</v>
      </c>
      <c r="J189" s="270"/>
      <c r="K189" s="270"/>
      <c r="L189" s="289">
        <v>72750</v>
      </c>
      <c r="M189" s="289">
        <v>8025</v>
      </c>
      <c r="N189" s="289">
        <v>6478</v>
      </c>
      <c r="O189" s="270" t="s">
        <v>2968</v>
      </c>
      <c r="P189" s="270">
        <v>400</v>
      </c>
      <c r="Q189" s="270"/>
      <c r="R189" s="270">
        <v>8</v>
      </c>
      <c r="S189" s="270"/>
      <c r="T189" s="270" t="s">
        <v>2962</v>
      </c>
      <c r="U189" s="289">
        <v>76</v>
      </c>
      <c r="V189" s="289">
        <v>109</v>
      </c>
      <c r="W189" s="222">
        <v>7034</v>
      </c>
      <c r="X189" s="222">
        <v>7034</v>
      </c>
      <c r="Y189" s="270"/>
      <c r="Z189" s="270"/>
      <c r="AA189" s="270">
        <v>2009</v>
      </c>
      <c r="AB189" s="270"/>
      <c r="AC189" s="270"/>
      <c r="AD189" s="270"/>
      <c r="AE189" s="270"/>
      <c r="AF189" s="270"/>
      <c r="AG189" s="270"/>
      <c r="AH189" s="222">
        <v>26500</v>
      </c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</row>
    <row r="190" spans="1:63" ht="25.5" hidden="1" customHeight="1">
      <c r="A190" s="117" t="s">
        <v>444</v>
      </c>
      <c r="B190" s="311"/>
      <c r="C190" s="270" t="s">
        <v>3061</v>
      </c>
      <c r="D190" s="270" t="s">
        <v>3062</v>
      </c>
      <c r="E190" s="270" t="s">
        <v>3063</v>
      </c>
      <c r="F190" s="270" t="s">
        <v>3061</v>
      </c>
      <c r="G190" s="270" t="s">
        <v>3064</v>
      </c>
      <c r="H190" s="304" t="s">
        <v>3065</v>
      </c>
      <c r="I190" s="270" t="s">
        <v>3066</v>
      </c>
      <c r="J190" s="270">
        <v>2</v>
      </c>
      <c r="K190" s="270" t="s">
        <v>3067</v>
      </c>
      <c r="L190" s="289">
        <v>66343</v>
      </c>
      <c r="M190" s="289">
        <v>1248</v>
      </c>
      <c r="N190" s="289">
        <v>2385.6999999999998</v>
      </c>
      <c r="O190" s="270" t="s">
        <v>3068</v>
      </c>
      <c r="P190" s="270">
        <v>400</v>
      </c>
      <c r="Q190" s="270">
        <v>1.2</v>
      </c>
      <c r="R190" s="270">
        <v>8</v>
      </c>
      <c r="S190" s="270">
        <v>3840</v>
      </c>
      <c r="T190" s="270" t="s">
        <v>2962</v>
      </c>
      <c r="U190" s="289">
        <v>68</v>
      </c>
      <c r="V190" s="289">
        <v>105</v>
      </c>
      <c r="W190" s="222">
        <v>1100</v>
      </c>
      <c r="X190" s="222">
        <v>13000</v>
      </c>
      <c r="Y190" s="270" t="s">
        <v>2502</v>
      </c>
      <c r="Z190" s="270" t="s">
        <v>2828</v>
      </c>
      <c r="AA190" s="270">
        <v>1996</v>
      </c>
      <c r="AB190" s="270">
        <v>250</v>
      </c>
      <c r="AC190" s="270">
        <v>250</v>
      </c>
      <c r="AD190" s="270">
        <v>1050</v>
      </c>
      <c r="AE190" s="270" t="s">
        <v>2926</v>
      </c>
      <c r="AF190" s="270" t="s">
        <v>2926</v>
      </c>
      <c r="AG190" s="270" t="s">
        <v>2926</v>
      </c>
      <c r="AH190" s="222">
        <v>1550</v>
      </c>
      <c r="AI190" s="222">
        <v>1550</v>
      </c>
      <c r="AJ190" s="270">
        <v>1999</v>
      </c>
      <c r="AK190" s="270">
        <v>2000</v>
      </c>
      <c r="AL190" s="270" t="s">
        <v>2926</v>
      </c>
      <c r="AM190" s="270"/>
      <c r="AN190" s="270" t="s">
        <v>2926</v>
      </c>
      <c r="AO190" s="270"/>
      <c r="AP190" s="270"/>
      <c r="AQ190" s="270"/>
      <c r="AR190" s="270" t="s">
        <v>2926</v>
      </c>
      <c r="AS190" s="270" t="s">
        <v>2926</v>
      </c>
      <c r="AT190" s="270" t="s">
        <v>2926</v>
      </c>
      <c r="AU190" s="290" t="s">
        <v>2926</v>
      </c>
      <c r="AV190" s="270" t="s">
        <v>2926</v>
      </c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312"/>
      <c r="BH190" s="312"/>
      <c r="BI190" s="312"/>
      <c r="BJ190" s="312"/>
      <c r="BK190" s="340"/>
    </row>
    <row r="191" spans="1:63" ht="25.5" hidden="1" customHeight="1">
      <c r="A191" s="117" t="s">
        <v>445</v>
      </c>
      <c r="B191" s="311"/>
      <c r="C191" s="270" t="s">
        <v>3069</v>
      </c>
      <c r="D191" s="270"/>
      <c r="E191" s="270" t="s">
        <v>3070</v>
      </c>
      <c r="F191" s="270" t="s">
        <v>3069</v>
      </c>
      <c r="G191" s="270"/>
      <c r="H191" s="304"/>
      <c r="I191" s="270" t="s">
        <v>3071</v>
      </c>
      <c r="J191" s="270"/>
      <c r="K191" s="270"/>
      <c r="L191" s="289">
        <v>64161</v>
      </c>
      <c r="M191" s="289">
        <v>662</v>
      </c>
      <c r="N191" s="289">
        <v>1189</v>
      </c>
      <c r="O191" s="270" t="s">
        <v>2826</v>
      </c>
      <c r="P191" s="270">
        <v>400</v>
      </c>
      <c r="Q191" s="270"/>
      <c r="R191" s="270">
        <v>8</v>
      </c>
      <c r="S191" s="270"/>
      <c r="T191" s="270" t="s">
        <v>2826</v>
      </c>
      <c r="U191" s="289">
        <v>68</v>
      </c>
      <c r="V191" s="289">
        <v>110</v>
      </c>
      <c r="W191" s="222">
        <v>480</v>
      </c>
      <c r="X191" s="222">
        <v>5000</v>
      </c>
      <c r="Y191" s="270"/>
      <c r="Z191" s="270"/>
      <c r="AA191" s="270">
        <v>2004</v>
      </c>
      <c r="AB191" s="270"/>
      <c r="AC191" s="270"/>
      <c r="AD191" s="270"/>
      <c r="AE191" s="270"/>
      <c r="AF191" s="270"/>
      <c r="AG191" s="270"/>
      <c r="AH191" s="222">
        <v>4550</v>
      </c>
      <c r="AI191" s="222">
        <v>4550</v>
      </c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9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312"/>
      <c r="BH191" s="312"/>
      <c r="BI191" s="312"/>
      <c r="BJ191" s="312"/>
      <c r="BK191" s="313"/>
    </row>
    <row r="192" spans="1:63" ht="25.5" hidden="1" customHeight="1">
      <c r="A192" s="117" t="s">
        <v>182</v>
      </c>
      <c r="B192" s="311"/>
      <c r="C192" s="270" t="s">
        <v>3072</v>
      </c>
      <c r="D192" s="270" t="s">
        <v>3073</v>
      </c>
      <c r="E192" s="270" t="s">
        <v>3074</v>
      </c>
      <c r="F192" s="270" t="s">
        <v>3072</v>
      </c>
      <c r="G192" s="270" t="s">
        <v>3075</v>
      </c>
      <c r="H192" s="304" t="s">
        <v>3076</v>
      </c>
      <c r="I192" s="270" t="s">
        <v>3072</v>
      </c>
      <c r="J192" s="270">
        <v>4</v>
      </c>
      <c r="K192" s="270" t="s">
        <v>3067</v>
      </c>
      <c r="L192" s="289">
        <v>58270</v>
      </c>
      <c r="M192" s="289">
        <v>472</v>
      </c>
      <c r="N192" s="289">
        <v>701</v>
      </c>
      <c r="O192" s="270" t="s">
        <v>2968</v>
      </c>
      <c r="P192" s="270">
        <v>400</v>
      </c>
      <c r="Q192" s="270">
        <v>1.2</v>
      </c>
      <c r="R192" s="270">
        <v>8</v>
      </c>
      <c r="S192" s="270">
        <v>3840</v>
      </c>
      <c r="T192" s="270" t="s">
        <v>2962</v>
      </c>
      <c r="U192" s="289">
        <v>72</v>
      </c>
      <c r="V192" s="289">
        <v>100</v>
      </c>
      <c r="W192" s="222">
        <v>317</v>
      </c>
      <c r="X192" s="222">
        <v>5000</v>
      </c>
      <c r="Y192" s="270" t="s">
        <v>3077</v>
      </c>
      <c r="Z192" s="270" t="s">
        <v>2835</v>
      </c>
      <c r="AA192" s="270">
        <v>1991</v>
      </c>
      <c r="AB192" s="270">
        <v>791</v>
      </c>
      <c r="AC192" s="270">
        <v>500</v>
      </c>
      <c r="AD192" s="270">
        <v>400</v>
      </c>
      <c r="AE192" s="270"/>
      <c r="AF192" s="270"/>
      <c r="AG192" s="270"/>
      <c r="AH192" s="222">
        <v>1691</v>
      </c>
      <c r="AI192" s="222">
        <v>1691</v>
      </c>
      <c r="AJ192" s="270">
        <v>2002</v>
      </c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9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312"/>
      <c r="BH192" s="312"/>
      <c r="BI192" s="312"/>
      <c r="BJ192" s="312"/>
      <c r="BK192" s="313"/>
    </row>
    <row r="193" spans="1:63" ht="25.5" hidden="1" customHeight="1">
      <c r="A193" s="117" t="s">
        <v>213</v>
      </c>
      <c r="B193" s="311"/>
      <c r="C193" s="270" t="s">
        <v>3078</v>
      </c>
      <c r="D193" s="270" t="s">
        <v>3079</v>
      </c>
      <c r="E193" s="270" t="s">
        <v>3080</v>
      </c>
      <c r="F193" s="270" t="s">
        <v>3078</v>
      </c>
      <c r="G193" s="270" t="s">
        <v>3081</v>
      </c>
      <c r="H193" s="304" t="s">
        <v>3082</v>
      </c>
      <c r="I193" s="270" t="s">
        <v>3078</v>
      </c>
      <c r="J193" s="270">
        <v>5</v>
      </c>
      <c r="K193" s="270" t="s">
        <v>3067</v>
      </c>
      <c r="L193" s="289">
        <v>65673</v>
      </c>
      <c r="M193" s="289">
        <v>2390</v>
      </c>
      <c r="N193" s="289">
        <v>9066</v>
      </c>
      <c r="O193" s="270" t="s">
        <v>2968</v>
      </c>
      <c r="P193" s="270">
        <v>400</v>
      </c>
      <c r="Q193" s="270">
        <v>1.2</v>
      </c>
      <c r="R193" s="270">
        <v>8</v>
      </c>
      <c r="S193" s="270">
        <v>3840</v>
      </c>
      <c r="T193" s="270" t="s">
        <v>2962</v>
      </c>
      <c r="U193" s="289">
        <v>75</v>
      </c>
      <c r="V193" s="289">
        <v>110</v>
      </c>
      <c r="W193" s="222">
        <v>8000</v>
      </c>
      <c r="X193" s="222">
        <v>10000</v>
      </c>
      <c r="Y193" s="270" t="s">
        <v>2831</v>
      </c>
      <c r="Z193" s="270" t="s">
        <v>2835</v>
      </c>
      <c r="AA193" s="270">
        <v>2001</v>
      </c>
      <c r="AB193" s="270">
        <v>2807</v>
      </c>
      <c r="AC193" s="270">
        <v>2211</v>
      </c>
      <c r="AD193" s="270">
        <v>538</v>
      </c>
      <c r="AE193" s="270"/>
      <c r="AF193" s="270"/>
      <c r="AG193" s="270"/>
      <c r="AH193" s="222">
        <v>5556</v>
      </c>
      <c r="AI193" s="222">
        <v>5556</v>
      </c>
      <c r="AJ193" s="270"/>
      <c r="AK193" s="270"/>
      <c r="AL193" s="270"/>
      <c r="AM193" s="270"/>
      <c r="AN193" s="270"/>
      <c r="AO193" s="270"/>
      <c r="AP193" s="270"/>
      <c r="AQ193" s="270"/>
      <c r="AR193" s="270" t="s">
        <v>2970</v>
      </c>
      <c r="AS193" s="270">
        <v>3</v>
      </c>
      <c r="AT193" s="270">
        <v>1000</v>
      </c>
      <c r="AU193" s="290" t="s">
        <v>3083</v>
      </c>
      <c r="AV193" s="270" t="s">
        <v>3084</v>
      </c>
      <c r="AW193" s="270" t="s">
        <v>3085</v>
      </c>
      <c r="AX193" s="270">
        <v>1</v>
      </c>
      <c r="AY193" s="270">
        <v>700</v>
      </c>
      <c r="AZ193" s="270" t="s">
        <v>3086</v>
      </c>
      <c r="BA193" s="270" t="s">
        <v>3087</v>
      </c>
      <c r="BB193" s="270" t="s">
        <v>2980</v>
      </c>
      <c r="BC193" s="270">
        <v>2</v>
      </c>
      <c r="BD193" s="270">
        <v>1200</v>
      </c>
      <c r="BE193" s="270" t="s">
        <v>3088</v>
      </c>
      <c r="BF193" s="270" t="s">
        <v>3087</v>
      </c>
      <c r="BG193" s="312"/>
      <c r="BH193" s="312"/>
      <c r="BI193" s="312"/>
      <c r="BJ193" s="312"/>
      <c r="BK193" s="313"/>
    </row>
    <row r="194" spans="1:63" ht="25.5" hidden="1" customHeight="1">
      <c r="A194" s="117" t="s">
        <v>214</v>
      </c>
      <c r="B194" s="311"/>
      <c r="C194" s="270" t="s">
        <v>3078</v>
      </c>
      <c r="D194" s="270"/>
      <c r="E194" s="270" t="s">
        <v>3089</v>
      </c>
      <c r="F194" s="270" t="s">
        <v>3078</v>
      </c>
      <c r="G194" s="270"/>
      <c r="H194" s="304"/>
      <c r="I194" s="270" t="s">
        <v>3078</v>
      </c>
      <c r="J194" s="270"/>
      <c r="K194" s="270"/>
      <c r="L194" s="289">
        <v>71509</v>
      </c>
      <c r="M194" s="289">
        <v>65</v>
      </c>
      <c r="N194" s="289">
        <v>63</v>
      </c>
      <c r="O194" s="270" t="s">
        <v>2501</v>
      </c>
      <c r="P194" s="270">
        <v>400</v>
      </c>
      <c r="Q194" s="270"/>
      <c r="R194" s="270">
        <v>8</v>
      </c>
      <c r="S194" s="270"/>
      <c r="T194" s="270" t="s">
        <v>2962</v>
      </c>
      <c r="U194" s="289">
        <v>75</v>
      </c>
      <c r="V194" s="289">
        <v>100</v>
      </c>
      <c r="W194" s="222"/>
      <c r="X194" s="222">
        <v>5000</v>
      </c>
      <c r="Y194" s="270"/>
      <c r="Z194" s="270"/>
      <c r="AA194" s="270">
        <v>2004</v>
      </c>
      <c r="AB194" s="270"/>
      <c r="AC194" s="270"/>
      <c r="AD194" s="270"/>
      <c r="AE194" s="270"/>
      <c r="AF194" s="270"/>
      <c r="AG194" s="270"/>
      <c r="AH194" s="222">
        <v>1500</v>
      </c>
      <c r="AI194" s="222">
        <v>1500</v>
      </c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270"/>
      <c r="AU194" s="290"/>
      <c r="AV194" s="270"/>
      <c r="AW194" s="270"/>
      <c r="AX194" s="270"/>
      <c r="AY194" s="270"/>
      <c r="AZ194" s="270"/>
      <c r="BA194" s="270"/>
      <c r="BB194" s="270"/>
      <c r="BC194" s="270"/>
      <c r="BD194" s="270"/>
      <c r="BE194" s="270"/>
      <c r="BF194" s="270"/>
      <c r="BG194" s="312"/>
      <c r="BH194" s="312"/>
      <c r="BI194" s="312"/>
      <c r="BJ194" s="312"/>
      <c r="BK194" s="313"/>
    </row>
    <row r="195" spans="1:63" ht="25.5" hidden="1" customHeight="1">
      <c r="A195" s="117"/>
      <c r="B195" s="311"/>
      <c r="C195" s="270" t="s">
        <v>3090</v>
      </c>
      <c r="D195" s="270" t="s">
        <v>3091</v>
      </c>
      <c r="E195" s="270" t="s">
        <v>3092</v>
      </c>
      <c r="F195" s="270" t="s">
        <v>3090</v>
      </c>
      <c r="G195" s="270" t="s">
        <v>3093</v>
      </c>
      <c r="H195" s="304"/>
      <c r="I195" s="270" t="s">
        <v>3090</v>
      </c>
      <c r="J195" s="270">
        <v>2</v>
      </c>
      <c r="K195" s="270" t="s">
        <v>3067</v>
      </c>
      <c r="L195" s="289">
        <v>48182</v>
      </c>
      <c r="M195" s="289">
        <v>564</v>
      </c>
      <c r="N195" s="289">
        <v>1046</v>
      </c>
      <c r="O195" s="270" t="s">
        <v>2968</v>
      </c>
      <c r="P195" s="270">
        <v>400</v>
      </c>
      <c r="Q195" s="270">
        <v>1.2</v>
      </c>
      <c r="R195" s="270">
        <v>8</v>
      </c>
      <c r="S195" s="270">
        <v>3840</v>
      </c>
      <c r="T195" s="270" t="s">
        <v>2962</v>
      </c>
      <c r="U195" s="289">
        <v>70</v>
      </c>
      <c r="V195" s="289">
        <v>105</v>
      </c>
      <c r="W195" s="222">
        <v>5000</v>
      </c>
      <c r="X195" s="222">
        <v>5000</v>
      </c>
      <c r="Y195" s="270" t="s">
        <v>2502</v>
      </c>
      <c r="Z195" s="270" t="s">
        <v>2835</v>
      </c>
      <c r="AA195" s="270">
        <v>1993</v>
      </c>
      <c r="AB195" s="270">
        <v>670</v>
      </c>
      <c r="AC195" s="270">
        <v>1490</v>
      </c>
      <c r="AD195" s="270">
        <v>400</v>
      </c>
      <c r="AE195" s="270"/>
      <c r="AF195" s="270"/>
      <c r="AG195" s="270"/>
      <c r="AH195" s="222">
        <v>2560</v>
      </c>
      <c r="AI195" s="222">
        <v>2560</v>
      </c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270"/>
      <c r="AU195" s="290"/>
      <c r="AV195" s="270"/>
      <c r="AW195" s="270"/>
      <c r="AX195" s="270"/>
      <c r="AY195" s="270"/>
      <c r="AZ195" s="270"/>
      <c r="BA195" s="270"/>
      <c r="BB195" s="270"/>
      <c r="BC195" s="270"/>
      <c r="BD195" s="270"/>
      <c r="BE195" s="270"/>
      <c r="BF195" s="270"/>
      <c r="BG195" s="312"/>
      <c r="BH195" s="312"/>
      <c r="BI195" s="312"/>
      <c r="BJ195" s="312"/>
      <c r="BK195" s="313"/>
    </row>
    <row r="196" spans="1:63" ht="25.5" hidden="1" customHeight="1">
      <c r="A196" s="117"/>
      <c r="B196" s="311"/>
      <c r="C196" s="270" t="s">
        <v>3094</v>
      </c>
      <c r="D196" s="270" t="s">
        <v>3095</v>
      </c>
      <c r="E196" s="270" t="s">
        <v>3096</v>
      </c>
      <c r="F196" s="270" t="s">
        <v>3094</v>
      </c>
      <c r="G196" s="270" t="s">
        <v>3097</v>
      </c>
      <c r="H196" s="304" t="s">
        <v>3098</v>
      </c>
      <c r="I196" s="270" t="s">
        <v>3094</v>
      </c>
      <c r="J196" s="270">
        <v>6</v>
      </c>
      <c r="K196" s="270" t="s">
        <v>3099</v>
      </c>
      <c r="L196" s="289">
        <v>44388</v>
      </c>
      <c r="M196" s="289">
        <v>4094</v>
      </c>
      <c r="N196" s="289">
        <v>6526</v>
      </c>
      <c r="O196" s="270" t="s">
        <v>2968</v>
      </c>
      <c r="P196" s="270">
        <v>400</v>
      </c>
      <c r="Q196" s="270">
        <v>1.2</v>
      </c>
      <c r="R196" s="270">
        <v>8</v>
      </c>
      <c r="S196" s="270">
        <v>3840</v>
      </c>
      <c r="T196" s="270" t="s">
        <v>2962</v>
      </c>
      <c r="U196" s="289">
        <v>77</v>
      </c>
      <c r="V196" s="289">
        <v>100</v>
      </c>
      <c r="W196" s="222">
        <v>9000</v>
      </c>
      <c r="X196" s="222" t="s">
        <v>3100</v>
      </c>
      <c r="Y196" s="270" t="s">
        <v>3101</v>
      </c>
      <c r="Z196" s="270" t="s">
        <v>2835</v>
      </c>
      <c r="AA196" s="270">
        <v>1996</v>
      </c>
      <c r="AB196" s="270">
        <v>2257</v>
      </c>
      <c r="AC196" s="270">
        <v>500</v>
      </c>
      <c r="AD196" s="270">
        <v>1066</v>
      </c>
      <c r="AE196" s="270"/>
      <c r="AF196" s="270"/>
      <c r="AG196" s="270"/>
      <c r="AH196" s="222">
        <v>3823</v>
      </c>
      <c r="AI196" s="222">
        <v>3823</v>
      </c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9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0"/>
      <c r="BG196" s="312"/>
      <c r="BH196" s="312"/>
      <c r="BI196" s="312"/>
      <c r="BJ196" s="312"/>
      <c r="BK196" s="313"/>
    </row>
    <row r="197" spans="1:63" ht="25.5" hidden="1" customHeight="1">
      <c r="A197" s="117"/>
      <c r="B197" s="311"/>
      <c r="C197" s="270" t="s">
        <v>3094</v>
      </c>
      <c r="D197" s="270" t="s">
        <v>3095</v>
      </c>
      <c r="E197" s="270" t="s">
        <v>3102</v>
      </c>
      <c r="F197" s="270" t="s">
        <v>3094</v>
      </c>
      <c r="G197" s="270" t="s">
        <v>3097</v>
      </c>
      <c r="H197" s="304" t="s">
        <v>3098</v>
      </c>
      <c r="I197" s="270" t="s">
        <v>3094</v>
      </c>
      <c r="J197" s="270">
        <v>6</v>
      </c>
      <c r="K197" s="270" t="s">
        <v>3099</v>
      </c>
      <c r="L197" s="289">
        <v>1400</v>
      </c>
      <c r="M197" s="289"/>
      <c r="N197" s="289"/>
      <c r="O197" s="270" t="s">
        <v>2968</v>
      </c>
      <c r="P197" s="270">
        <v>140</v>
      </c>
      <c r="Q197" s="270">
        <v>1.2</v>
      </c>
      <c r="R197" s="270">
        <v>6</v>
      </c>
      <c r="S197" s="270">
        <v>3840</v>
      </c>
      <c r="T197" s="270"/>
      <c r="U197" s="289"/>
      <c r="V197" s="289"/>
      <c r="W197" s="222"/>
      <c r="X197" s="222"/>
      <c r="Y197" s="270" t="s">
        <v>3101</v>
      </c>
      <c r="Z197" s="270" t="s">
        <v>2835</v>
      </c>
      <c r="AA197" s="270">
        <v>2009</v>
      </c>
      <c r="AB197" s="270">
        <v>2257</v>
      </c>
      <c r="AC197" s="270">
        <v>500</v>
      </c>
      <c r="AD197" s="270">
        <v>1066</v>
      </c>
      <c r="AE197" s="270"/>
      <c r="AF197" s="270"/>
      <c r="AG197" s="270"/>
      <c r="AH197" s="222">
        <v>596</v>
      </c>
      <c r="AI197" s="222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90"/>
      <c r="AV197" s="270"/>
      <c r="AW197" s="270"/>
      <c r="AX197" s="270"/>
      <c r="AY197" s="270"/>
      <c r="AZ197" s="270"/>
      <c r="BA197" s="270"/>
      <c r="BB197" s="270"/>
      <c r="BC197" s="270"/>
      <c r="BD197" s="270"/>
      <c r="BE197" s="270"/>
      <c r="BF197" s="270"/>
      <c r="BG197" s="312"/>
      <c r="BH197" s="312"/>
      <c r="BI197" s="312"/>
      <c r="BJ197" s="312"/>
      <c r="BK197" s="270"/>
    </row>
    <row r="198" spans="1:63" ht="25.5" hidden="1" customHeight="1">
      <c r="A198" s="117"/>
      <c r="B198" s="311"/>
      <c r="C198" s="270" t="s">
        <v>3103</v>
      </c>
      <c r="D198" s="270" t="s">
        <v>3104</v>
      </c>
      <c r="E198" s="270" t="s">
        <v>3105</v>
      </c>
      <c r="F198" s="270" t="s">
        <v>3103</v>
      </c>
      <c r="G198" s="270" t="s">
        <v>3106</v>
      </c>
      <c r="H198" s="304"/>
      <c r="I198" s="270" t="s">
        <v>3103</v>
      </c>
      <c r="J198" s="270">
        <v>1</v>
      </c>
      <c r="K198" s="270" t="s">
        <v>3067</v>
      </c>
      <c r="L198" s="289">
        <v>61879</v>
      </c>
      <c r="M198" s="289">
        <v>699</v>
      </c>
      <c r="N198" s="289">
        <v>20640</v>
      </c>
      <c r="O198" s="270" t="s">
        <v>2968</v>
      </c>
      <c r="P198" s="270">
        <v>400</v>
      </c>
      <c r="Q198" s="270">
        <v>1.2</v>
      </c>
      <c r="R198" s="270">
        <v>8</v>
      </c>
      <c r="S198" s="270">
        <v>3840</v>
      </c>
      <c r="T198" s="270" t="s">
        <v>2827</v>
      </c>
      <c r="U198" s="289">
        <v>65</v>
      </c>
      <c r="V198" s="289">
        <v>110</v>
      </c>
      <c r="W198" s="222">
        <v>5000</v>
      </c>
      <c r="X198" s="222">
        <v>5000</v>
      </c>
      <c r="Y198" s="270" t="s">
        <v>2502</v>
      </c>
      <c r="Z198" s="270" t="s">
        <v>2835</v>
      </c>
      <c r="AA198" s="270">
        <v>1997</v>
      </c>
      <c r="AB198" s="270">
        <v>3550</v>
      </c>
      <c r="AC198" s="270">
        <v>1400</v>
      </c>
      <c r="AD198" s="270">
        <v>400</v>
      </c>
      <c r="AE198" s="270"/>
      <c r="AF198" s="270">
        <v>300</v>
      </c>
      <c r="AG198" s="270" t="s">
        <v>3107</v>
      </c>
      <c r="AH198" s="222">
        <v>5650</v>
      </c>
      <c r="AI198" s="222">
        <v>5650</v>
      </c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90"/>
      <c r="AV198" s="270"/>
      <c r="AW198" s="270"/>
      <c r="AX198" s="270"/>
      <c r="AY198" s="270"/>
      <c r="AZ198" s="270"/>
      <c r="BA198" s="270"/>
      <c r="BB198" s="270"/>
      <c r="BC198" s="270"/>
      <c r="BD198" s="270"/>
      <c r="BE198" s="270"/>
      <c r="BF198" s="270"/>
      <c r="BG198" s="312"/>
      <c r="BH198" s="312"/>
      <c r="BI198" s="270"/>
      <c r="BJ198" s="270"/>
      <c r="BK198" s="270"/>
    </row>
    <row r="199" spans="1:63" ht="25.5" hidden="1" customHeight="1">
      <c r="A199" s="117" t="s">
        <v>215</v>
      </c>
      <c r="B199" s="311"/>
      <c r="C199" s="270" t="s">
        <v>3108</v>
      </c>
      <c r="D199" s="270"/>
      <c r="E199" s="270" t="s">
        <v>3109</v>
      </c>
      <c r="F199" s="270" t="s">
        <v>3108</v>
      </c>
      <c r="G199" s="306"/>
      <c r="H199" s="306"/>
      <c r="I199" s="306" t="s">
        <v>3108</v>
      </c>
      <c r="J199" s="270"/>
      <c r="K199" s="270"/>
      <c r="L199" s="289">
        <v>132227</v>
      </c>
      <c r="M199" s="289">
        <v>6427</v>
      </c>
      <c r="N199" s="289">
        <v>2518</v>
      </c>
      <c r="O199" s="270" t="s">
        <v>2968</v>
      </c>
      <c r="P199" s="270">
        <v>400</v>
      </c>
      <c r="Q199" s="306"/>
      <c r="R199" s="306">
        <v>8</v>
      </c>
      <c r="S199" s="270"/>
      <c r="T199" s="270" t="s">
        <v>2962</v>
      </c>
      <c r="U199" s="289">
        <v>68</v>
      </c>
      <c r="V199" s="289">
        <v>105</v>
      </c>
      <c r="W199" s="222">
        <v>5470</v>
      </c>
      <c r="X199" s="222">
        <v>5470</v>
      </c>
      <c r="Y199" s="270"/>
      <c r="Z199" s="270"/>
      <c r="AA199" s="270">
        <v>2006</v>
      </c>
      <c r="AB199" s="270"/>
      <c r="AC199" s="270"/>
      <c r="AD199" s="270"/>
      <c r="AE199" s="270"/>
      <c r="AF199" s="270"/>
      <c r="AG199" s="270"/>
      <c r="AH199" s="222">
        <v>19700</v>
      </c>
      <c r="AI199" s="222">
        <v>19700</v>
      </c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312"/>
      <c r="BJ199" s="312"/>
      <c r="BK199" s="287"/>
    </row>
    <row r="200" spans="1:63" ht="25.5" hidden="1" customHeight="1">
      <c r="A200" s="117" t="s">
        <v>216</v>
      </c>
      <c r="B200" s="311"/>
      <c r="C200" s="270" t="s">
        <v>3108</v>
      </c>
      <c r="D200" s="270"/>
      <c r="E200" s="270" t="s">
        <v>3110</v>
      </c>
      <c r="F200" s="270" t="s">
        <v>3108</v>
      </c>
      <c r="G200" s="270"/>
      <c r="H200" s="270"/>
      <c r="I200" s="270" t="s">
        <v>3108</v>
      </c>
      <c r="J200" s="270"/>
      <c r="K200" s="270"/>
      <c r="L200" s="289">
        <v>17389</v>
      </c>
      <c r="M200" s="289"/>
      <c r="N200" s="289"/>
      <c r="O200" s="270" t="s">
        <v>2968</v>
      </c>
      <c r="P200" s="270">
        <v>400</v>
      </c>
      <c r="Q200" s="270"/>
      <c r="R200" s="270">
        <v>4</v>
      </c>
      <c r="S200" s="270"/>
      <c r="T200" s="270"/>
      <c r="U200" s="289"/>
      <c r="V200" s="289"/>
      <c r="W200" s="222"/>
      <c r="X200" s="222"/>
      <c r="Y200" s="270"/>
      <c r="Z200" s="270"/>
      <c r="AA200" s="270">
        <v>2007</v>
      </c>
      <c r="AB200" s="270"/>
      <c r="AC200" s="270"/>
      <c r="AD200" s="270"/>
      <c r="AE200" s="270"/>
      <c r="AF200" s="270"/>
      <c r="AG200" s="270"/>
      <c r="AH200" s="222">
        <v>1399</v>
      </c>
      <c r="AI200" s="312"/>
      <c r="AJ200" s="312"/>
      <c r="AK200" s="312"/>
      <c r="AL200" s="312"/>
      <c r="AM200" s="312"/>
      <c r="AN200" s="312"/>
      <c r="AO200" s="312"/>
      <c r="AP200" s="312"/>
      <c r="AQ200" s="312"/>
      <c r="AR200" s="312"/>
      <c r="AS200" s="312"/>
      <c r="AT200" s="312"/>
      <c r="AU200" s="312"/>
      <c r="AV200" s="312"/>
      <c r="AW200" s="312"/>
      <c r="AX200" s="312"/>
      <c r="AY200" s="312"/>
      <c r="AZ200" s="312"/>
      <c r="BA200" s="312"/>
      <c r="BB200" s="312"/>
      <c r="BC200" s="312"/>
      <c r="BD200" s="312"/>
      <c r="BE200" s="312"/>
      <c r="BF200" s="312"/>
      <c r="BG200" s="312"/>
      <c r="BH200" s="312"/>
      <c r="BI200" s="270"/>
      <c r="BJ200" s="270"/>
      <c r="BK200" s="270"/>
    </row>
    <row r="201" spans="1:63" ht="25.5" hidden="1" customHeight="1">
      <c r="A201" s="117"/>
      <c r="B201" s="311"/>
      <c r="C201" s="270" t="s">
        <v>3108</v>
      </c>
      <c r="D201" s="270"/>
      <c r="E201" s="270" t="s">
        <v>3111</v>
      </c>
      <c r="F201" s="270" t="s">
        <v>3108</v>
      </c>
      <c r="G201" s="270"/>
      <c r="H201" s="270"/>
      <c r="I201" s="270" t="s">
        <v>3108</v>
      </c>
      <c r="J201" s="270"/>
      <c r="K201" s="270"/>
      <c r="L201" s="289">
        <v>29000</v>
      </c>
      <c r="M201" s="289"/>
      <c r="N201" s="289"/>
      <c r="O201" s="270" t="s">
        <v>2968</v>
      </c>
      <c r="P201" s="270">
        <v>400</v>
      </c>
      <c r="Q201" s="270"/>
      <c r="R201" s="270">
        <v>4</v>
      </c>
      <c r="S201" s="270"/>
      <c r="T201" s="270" t="s">
        <v>2827</v>
      </c>
      <c r="U201" s="289">
        <v>68</v>
      </c>
      <c r="V201" s="289">
        <v>105</v>
      </c>
      <c r="W201" s="222"/>
      <c r="X201" s="222"/>
      <c r="Y201" s="270"/>
      <c r="Z201" s="270"/>
      <c r="AA201" s="270">
        <v>2009</v>
      </c>
      <c r="AB201" s="270"/>
      <c r="AC201" s="270"/>
      <c r="AD201" s="270"/>
      <c r="AE201" s="270"/>
      <c r="AF201" s="270"/>
      <c r="AG201" s="270"/>
      <c r="AH201" s="222">
        <v>2470</v>
      </c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0"/>
      <c r="BD201" s="270"/>
      <c r="BE201" s="270"/>
      <c r="BF201" s="270"/>
      <c r="BG201" s="270"/>
      <c r="BH201" s="270"/>
      <c r="BI201" s="312"/>
      <c r="BJ201" s="312"/>
      <c r="BK201" s="270"/>
    </row>
    <row r="202" spans="1:63" ht="25.5" hidden="1" customHeight="1">
      <c r="A202" s="117"/>
      <c r="B202" s="311"/>
      <c r="C202" s="270" t="s">
        <v>3108</v>
      </c>
      <c r="D202" s="270"/>
      <c r="E202" s="270" t="s">
        <v>3112</v>
      </c>
      <c r="F202" s="270" t="s">
        <v>3108</v>
      </c>
      <c r="G202" s="270"/>
      <c r="H202" s="270"/>
      <c r="I202" s="270" t="s">
        <v>3108</v>
      </c>
      <c r="J202" s="270"/>
      <c r="K202" s="270"/>
      <c r="L202" s="289">
        <v>64000</v>
      </c>
      <c r="M202" s="289"/>
      <c r="N202" s="289"/>
      <c r="O202" s="270" t="s">
        <v>2968</v>
      </c>
      <c r="P202" s="270">
        <v>400</v>
      </c>
      <c r="Q202" s="270"/>
      <c r="R202" s="270">
        <v>4</v>
      </c>
      <c r="S202" s="270"/>
      <c r="T202" s="270" t="s">
        <v>2827</v>
      </c>
      <c r="U202" s="289">
        <v>72</v>
      </c>
      <c r="V202" s="289">
        <v>109</v>
      </c>
      <c r="W202" s="222"/>
      <c r="X202" s="222"/>
      <c r="Y202" s="270"/>
      <c r="Z202" s="270"/>
      <c r="AA202" s="270">
        <v>2012</v>
      </c>
      <c r="AB202" s="270"/>
      <c r="AC202" s="270"/>
      <c r="AD202" s="270"/>
      <c r="AE202" s="270"/>
      <c r="AF202" s="270"/>
      <c r="AG202" s="270"/>
      <c r="AH202" s="222">
        <v>8000</v>
      </c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0"/>
      <c r="BG202" s="270"/>
      <c r="BH202" s="270"/>
      <c r="BI202" s="312"/>
      <c r="BJ202" s="312"/>
      <c r="BK202" s="270"/>
    </row>
    <row r="203" spans="1:63" s="200" customFormat="1" ht="25.5" hidden="1" customHeight="1">
      <c r="A203" s="201"/>
      <c r="B203" s="311"/>
      <c r="C203" s="270" t="s">
        <v>3113</v>
      </c>
      <c r="D203" s="270"/>
      <c r="E203" s="270" t="s">
        <v>3114</v>
      </c>
      <c r="F203" s="270" t="s">
        <v>3113</v>
      </c>
      <c r="G203" s="270"/>
      <c r="H203" s="304"/>
      <c r="I203" s="270" t="s">
        <v>3115</v>
      </c>
      <c r="J203" s="270"/>
      <c r="K203" s="270"/>
      <c r="L203" s="289">
        <v>158177</v>
      </c>
      <c r="M203" s="289">
        <v>10503</v>
      </c>
      <c r="N203" s="289">
        <v>16367</v>
      </c>
      <c r="O203" s="270" t="s">
        <v>3022</v>
      </c>
      <c r="P203" s="270">
        <v>400</v>
      </c>
      <c r="Q203" s="270"/>
      <c r="R203" s="270">
        <v>8</v>
      </c>
      <c r="S203" s="270"/>
      <c r="T203" s="270" t="s">
        <v>2962</v>
      </c>
      <c r="U203" s="289">
        <v>71</v>
      </c>
      <c r="V203" s="289">
        <v>144</v>
      </c>
      <c r="W203" s="222">
        <v>19699</v>
      </c>
      <c r="X203" s="222">
        <v>19699</v>
      </c>
      <c r="Y203" s="270"/>
      <c r="Z203" s="270"/>
      <c r="AA203" s="270">
        <v>2010</v>
      </c>
      <c r="AB203" s="270"/>
      <c r="AC203" s="270"/>
      <c r="AD203" s="270"/>
      <c r="AE203" s="270"/>
      <c r="AF203" s="270"/>
      <c r="AG203" s="270"/>
      <c r="AH203" s="222">
        <v>35018</v>
      </c>
      <c r="AI203" s="222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90"/>
      <c r="AV203" s="270"/>
      <c r="AW203" s="270"/>
      <c r="AX203" s="270"/>
      <c r="AY203" s="270"/>
      <c r="AZ203" s="270"/>
      <c r="BA203" s="270"/>
      <c r="BB203" s="270"/>
      <c r="BC203" s="270"/>
      <c r="BD203" s="270"/>
      <c r="BE203" s="270"/>
      <c r="BF203" s="270"/>
      <c r="BG203" s="312"/>
      <c r="BH203" s="312"/>
      <c r="BI203" s="312"/>
      <c r="BJ203" s="312"/>
      <c r="BK203" s="270"/>
    </row>
    <row r="204" spans="1:63" s="200" customFormat="1" ht="25.5" hidden="1" customHeight="1">
      <c r="A204" s="201"/>
      <c r="B204" s="328"/>
      <c r="C204" s="270" t="s">
        <v>3116</v>
      </c>
      <c r="D204" s="270"/>
      <c r="E204" s="270" t="s">
        <v>3117</v>
      </c>
      <c r="F204" s="270" t="s">
        <v>3116</v>
      </c>
      <c r="G204" s="270"/>
      <c r="H204" s="270"/>
      <c r="I204" s="270" t="s">
        <v>3116</v>
      </c>
      <c r="J204" s="270"/>
      <c r="K204" s="270"/>
      <c r="L204" s="289">
        <v>55700</v>
      </c>
      <c r="M204" s="289">
        <v>1858</v>
      </c>
      <c r="N204" s="289">
        <v>16500</v>
      </c>
      <c r="O204" s="270" t="s">
        <v>2968</v>
      </c>
      <c r="P204" s="270">
        <v>400</v>
      </c>
      <c r="Q204" s="270"/>
      <c r="R204" s="270">
        <v>8</v>
      </c>
      <c r="S204" s="270"/>
      <c r="T204" s="270" t="s">
        <v>2962</v>
      </c>
      <c r="U204" s="289">
        <v>68</v>
      </c>
      <c r="V204" s="289">
        <v>105</v>
      </c>
      <c r="W204" s="222">
        <v>774</v>
      </c>
      <c r="X204" s="222">
        <v>2000</v>
      </c>
      <c r="Y204" s="270"/>
      <c r="Z204" s="270"/>
      <c r="AA204" s="270">
        <v>2012</v>
      </c>
      <c r="AB204" s="270"/>
      <c r="AC204" s="270"/>
      <c r="AD204" s="270"/>
      <c r="AE204" s="270"/>
      <c r="AF204" s="270"/>
      <c r="AG204" s="270"/>
      <c r="AH204" s="222">
        <v>17200</v>
      </c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0"/>
      <c r="BD204" s="270"/>
      <c r="BE204" s="270"/>
      <c r="BF204" s="270"/>
      <c r="BG204" s="270"/>
      <c r="BH204" s="270"/>
      <c r="BI204" s="270"/>
      <c r="BJ204" s="270"/>
      <c r="BK204" s="270"/>
    </row>
    <row r="205" spans="1:63" ht="25.5" hidden="1" customHeight="1">
      <c r="A205" s="117" t="s">
        <v>365</v>
      </c>
      <c r="B205" s="297" t="s">
        <v>143</v>
      </c>
      <c r="C205" s="270" t="s">
        <v>70</v>
      </c>
      <c r="D205" s="270"/>
      <c r="E205" s="272">
        <f>COUNTA(E206:E235)</f>
        <v>30</v>
      </c>
      <c r="F205" s="270"/>
      <c r="G205" s="270"/>
      <c r="H205" s="304"/>
      <c r="I205" s="270"/>
      <c r="J205" s="270"/>
      <c r="K205" s="270"/>
      <c r="L205" s="289">
        <f>SUM(L206:L235)</f>
        <v>1891037</v>
      </c>
      <c r="M205" s="289">
        <f>SUM(M206:M235)</f>
        <v>157428.46</v>
      </c>
      <c r="N205" s="289">
        <f>SUM(N206:N235)</f>
        <v>204046.09999999998</v>
      </c>
      <c r="O205" s="270"/>
      <c r="P205" s="270"/>
      <c r="Q205" s="270"/>
      <c r="R205" s="270"/>
      <c r="S205" s="270"/>
      <c r="T205" s="270"/>
      <c r="U205" s="289"/>
      <c r="V205" s="289"/>
      <c r="W205" s="222"/>
      <c r="X205" s="222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22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90"/>
      <c r="AU205" s="270"/>
      <c r="AV205" s="270"/>
      <c r="AW205" s="270"/>
      <c r="AX205" s="270"/>
      <c r="AY205" s="270"/>
      <c r="AZ205" s="270"/>
      <c r="BA205" s="270"/>
      <c r="BB205" s="270"/>
      <c r="BC205" s="270"/>
      <c r="BD205" s="270"/>
      <c r="BE205" s="270"/>
      <c r="BF205" s="312"/>
      <c r="BG205" s="312"/>
      <c r="BH205" s="312"/>
      <c r="BI205" s="312"/>
      <c r="BJ205" s="312"/>
      <c r="BK205" s="270"/>
    </row>
    <row r="206" spans="1:63" ht="25.5" hidden="1" customHeight="1">
      <c r="A206" s="117" t="s">
        <v>365</v>
      </c>
      <c r="B206" s="315"/>
      <c r="C206" s="270" t="s">
        <v>3123</v>
      </c>
      <c r="D206" s="270" t="s">
        <v>3124</v>
      </c>
      <c r="E206" s="270" t="s">
        <v>3125</v>
      </c>
      <c r="F206" s="270" t="s">
        <v>3123</v>
      </c>
      <c r="G206" s="270" t="s">
        <v>3126</v>
      </c>
      <c r="H206" s="270" t="s">
        <v>217</v>
      </c>
      <c r="I206" s="270" t="s">
        <v>2510</v>
      </c>
      <c r="J206" s="270"/>
      <c r="K206" s="270" t="s">
        <v>2836</v>
      </c>
      <c r="L206" s="289">
        <v>93000</v>
      </c>
      <c r="M206" s="289">
        <v>19370</v>
      </c>
      <c r="N206" s="289">
        <v>30820</v>
      </c>
      <c r="O206" s="270" t="s">
        <v>2465</v>
      </c>
      <c r="P206" s="270">
        <v>400</v>
      </c>
      <c r="Q206" s="270">
        <v>1.2</v>
      </c>
      <c r="R206" s="270">
        <v>8</v>
      </c>
      <c r="S206" s="270"/>
      <c r="T206" s="270" t="s">
        <v>2516</v>
      </c>
      <c r="U206" s="289">
        <v>75</v>
      </c>
      <c r="V206" s="289">
        <v>100</v>
      </c>
      <c r="W206" s="222">
        <v>27085</v>
      </c>
      <c r="X206" s="222">
        <v>30000</v>
      </c>
      <c r="Y206" s="270" t="s">
        <v>2500</v>
      </c>
      <c r="Z206" s="270" t="s">
        <v>2504</v>
      </c>
      <c r="AA206" s="270">
        <v>1993</v>
      </c>
      <c r="AB206" s="270">
        <v>20000</v>
      </c>
      <c r="AC206" s="270"/>
      <c r="AD206" s="270"/>
      <c r="AE206" s="270"/>
      <c r="AF206" s="270"/>
      <c r="AG206" s="270"/>
      <c r="AH206" s="222">
        <v>20000</v>
      </c>
      <c r="AI206" s="270"/>
      <c r="AJ206" s="270"/>
      <c r="AK206" s="270">
        <v>1</v>
      </c>
      <c r="AL206" s="270">
        <v>620</v>
      </c>
      <c r="AM206" s="270">
        <v>4</v>
      </c>
      <c r="AN206" s="270">
        <v>1400</v>
      </c>
      <c r="AO206" s="270"/>
      <c r="AP206" s="270"/>
      <c r="AQ206" s="270" t="s">
        <v>3127</v>
      </c>
      <c r="AR206" s="270">
        <v>1</v>
      </c>
      <c r="AS206" s="270">
        <v>584</v>
      </c>
      <c r="AT206" s="290"/>
      <c r="AU206" s="270" t="s">
        <v>3126</v>
      </c>
      <c r="AV206" s="270" t="s">
        <v>2846</v>
      </c>
      <c r="AW206" s="270">
        <v>1</v>
      </c>
      <c r="AX206" s="270">
        <v>8100</v>
      </c>
      <c r="AY206" s="270"/>
      <c r="AZ206" s="270" t="s">
        <v>3126</v>
      </c>
      <c r="BA206" s="270"/>
      <c r="BB206" s="270"/>
      <c r="BC206" s="270"/>
      <c r="BD206" s="270"/>
      <c r="BE206" s="270"/>
      <c r="BF206" s="312"/>
      <c r="BG206" s="312"/>
      <c r="BH206" s="312"/>
      <c r="BI206" s="312"/>
      <c r="BJ206" s="312"/>
      <c r="BK206" s="270" t="s">
        <v>3128</v>
      </c>
    </row>
    <row r="207" spans="1:63" ht="25.5" hidden="1" customHeight="1">
      <c r="A207" s="140" t="s">
        <v>228</v>
      </c>
      <c r="B207" s="311"/>
      <c r="C207" s="270" t="s">
        <v>3123</v>
      </c>
      <c r="D207" s="270" t="s">
        <v>3129</v>
      </c>
      <c r="E207" s="270" t="s">
        <v>3130</v>
      </c>
      <c r="F207" s="270" t="s">
        <v>3123</v>
      </c>
      <c r="G207" s="270" t="s">
        <v>3131</v>
      </c>
      <c r="H207" s="304" t="s">
        <v>3132</v>
      </c>
      <c r="I207" s="270" t="s">
        <v>2510</v>
      </c>
      <c r="J207" s="270">
        <v>5</v>
      </c>
      <c r="K207" s="270" t="s">
        <v>2505</v>
      </c>
      <c r="L207" s="289">
        <v>37501</v>
      </c>
      <c r="M207" s="289">
        <v>12738</v>
      </c>
      <c r="N207" s="289">
        <v>21910</v>
      </c>
      <c r="O207" s="270" t="s">
        <v>2465</v>
      </c>
      <c r="P207" s="270">
        <v>400</v>
      </c>
      <c r="Q207" s="270">
        <v>1.25</v>
      </c>
      <c r="R207" s="270">
        <v>8</v>
      </c>
      <c r="S207" s="270"/>
      <c r="T207" s="270" t="s">
        <v>2516</v>
      </c>
      <c r="U207" s="289">
        <v>106</v>
      </c>
      <c r="V207" s="289">
        <v>69</v>
      </c>
      <c r="W207" s="222">
        <v>21034</v>
      </c>
      <c r="X207" s="222">
        <v>30000</v>
      </c>
      <c r="Y207" s="270" t="s">
        <v>2500</v>
      </c>
      <c r="Z207" s="270" t="s">
        <v>2504</v>
      </c>
      <c r="AA207" s="270">
        <v>1982</v>
      </c>
      <c r="AB207" s="270"/>
      <c r="AC207" s="270">
        <v>2728000000</v>
      </c>
      <c r="AD207" s="270">
        <v>2750000000</v>
      </c>
      <c r="AE207" s="270"/>
      <c r="AF207" s="270"/>
      <c r="AG207" s="270"/>
      <c r="AH207" s="222">
        <v>5478</v>
      </c>
      <c r="AI207" s="270"/>
      <c r="AJ207" s="270"/>
      <c r="AK207" s="270">
        <v>1</v>
      </c>
      <c r="AL207" s="270">
        <v>1000000000</v>
      </c>
      <c r="AM207" s="270">
        <v>4</v>
      </c>
      <c r="AN207" s="270" t="s">
        <v>3133</v>
      </c>
      <c r="AO207" s="270">
        <v>2800000000</v>
      </c>
      <c r="AP207" s="270"/>
      <c r="AQ207" s="270"/>
      <c r="AR207" s="270"/>
      <c r="AS207" s="270"/>
      <c r="AT207" s="29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312"/>
      <c r="BG207" s="312"/>
      <c r="BH207" s="312"/>
      <c r="BI207" s="312"/>
      <c r="BJ207" s="312"/>
      <c r="BK207" s="270" t="s">
        <v>3134</v>
      </c>
    </row>
    <row r="208" spans="1:63" s="200" customFormat="1" ht="25.5" hidden="1" customHeight="1">
      <c r="A208" s="140"/>
      <c r="B208" s="311"/>
      <c r="C208" s="270" t="s">
        <v>3123</v>
      </c>
      <c r="D208" s="270" t="s">
        <v>3135</v>
      </c>
      <c r="E208" s="270" t="s">
        <v>3136</v>
      </c>
      <c r="F208" s="270" t="s">
        <v>3123</v>
      </c>
      <c r="G208" s="270" t="s">
        <v>3137</v>
      </c>
      <c r="H208" s="304"/>
      <c r="I208" s="270" t="s">
        <v>2510</v>
      </c>
      <c r="J208" s="270">
        <v>3</v>
      </c>
      <c r="K208" s="270"/>
      <c r="L208" s="289">
        <v>61833</v>
      </c>
      <c r="M208" s="289">
        <v>6758</v>
      </c>
      <c r="N208" s="289">
        <v>6758</v>
      </c>
      <c r="O208" s="270" t="s">
        <v>3138</v>
      </c>
      <c r="P208" s="270">
        <v>400</v>
      </c>
      <c r="Q208" s="270">
        <v>10</v>
      </c>
      <c r="R208" s="270">
        <v>8</v>
      </c>
      <c r="S208" s="270">
        <v>5000</v>
      </c>
      <c r="T208" s="270" t="s">
        <v>2466</v>
      </c>
      <c r="U208" s="289">
        <v>68</v>
      </c>
      <c r="V208" s="289">
        <v>105</v>
      </c>
      <c r="W208" s="222">
        <v>5707</v>
      </c>
      <c r="X208" s="222">
        <v>5707</v>
      </c>
      <c r="Y208" s="270" t="s">
        <v>2498</v>
      </c>
      <c r="Z208" s="270" t="s">
        <v>2504</v>
      </c>
      <c r="AA208" s="270">
        <v>1963</v>
      </c>
      <c r="AB208" s="270"/>
      <c r="AC208" s="270"/>
      <c r="AD208" s="270"/>
      <c r="AE208" s="270"/>
      <c r="AF208" s="270"/>
      <c r="AG208" s="270"/>
      <c r="AH208" s="222">
        <v>304</v>
      </c>
      <c r="AI208" s="270"/>
      <c r="AJ208" s="270"/>
      <c r="AK208" s="270"/>
      <c r="AL208" s="270"/>
      <c r="AM208" s="270"/>
      <c r="AN208" s="270" t="s">
        <v>2819</v>
      </c>
      <c r="AO208" s="270"/>
      <c r="AP208" s="270"/>
      <c r="AQ208" s="270"/>
      <c r="AR208" s="270"/>
      <c r="AS208" s="270"/>
      <c r="AT208" s="29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312"/>
      <c r="BG208" s="312"/>
      <c r="BH208" s="312"/>
      <c r="BI208" s="312"/>
      <c r="BJ208" s="312"/>
      <c r="BK208" s="313"/>
    </row>
    <row r="209" spans="1:63" ht="25.5" hidden="1" customHeight="1">
      <c r="A209" s="117" t="s">
        <v>365</v>
      </c>
      <c r="B209" s="311"/>
      <c r="C209" s="270" t="s">
        <v>3139</v>
      </c>
      <c r="D209" s="270"/>
      <c r="E209" s="270" t="s">
        <v>3140</v>
      </c>
      <c r="F209" s="270" t="s">
        <v>3139</v>
      </c>
      <c r="G209" s="270"/>
      <c r="H209" s="304"/>
      <c r="I209" s="270" t="s">
        <v>3139</v>
      </c>
      <c r="J209" s="270"/>
      <c r="K209" s="270"/>
      <c r="L209" s="289">
        <v>207969</v>
      </c>
      <c r="M209" s="289">
        <v>31654</v>
      </c>
      <c r="N209" s="289">
        <v>39470</v>
      </c>
      <c r="O209" s="270" t="s">
        <v>3138</v>
      </c>
      <c r="P209" s="270">
        <v>400</v>
      </c>
      <c r="Q209" s="270"/>
      <c r="R209" s="270">
        <v>8</v>
      </c>
      <c r="S209" s="270"/>
      <c r="T209" s="270" t="s">
        <v>2516</v>
      </c>
      <c r="U209" s="289">
        <v>68</v>
      </c>
      <c r="V209" s="289">
        <v>105</v>
      </c>
      <c r="W209" s="222">
        <v>20116</v>
      </c>
      <c r="X209" s="222">
        <v>22000</v>
      </c>
      <c r="Y209" s="270"/>
      <c r="Z209" s="270"/>
      <c r="AA209" s="270">
        <v>2010</v>
      </c>
      <c r="AB209" s="270"/>
      <c r="AC209" s="270"/>
      <c r="AD209" s="270"/>
      <c r="AE209" s="270"/>
      <c r="AF209" s="270"/>
      <c r="AG209" s="270"/>
      <c r="AH209" s="222">
        <v>43918</v>
      </c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29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312"/>
      <c r="BG209" s="312"/>
      <c r="BH209" s="312"/>
      <c r="BI209" s="312"/>
      <c r="BJ209" s="312"/>
      <c r="BK209" s="270" t="s">
        <v>3141</v>
      </c>
    </row>
    <row r="210" spans="1:63" ht="25.5" hidden="1" customHeight="1">
      <c r="A210" s="117"/>
      <c r="B210" s="311"/>
      <c r="C210" s="270" t="s">
        <v>3139</v>
      </c>
      <c r="D210" s="270" t="s">
        <v>3142</v>
      </c>
      <c r="E210" s="270" t="s">
        <v>3143</v>
      </c>
      <c r="F210" s="270" t="s">
        <v>3139</v>
      </c>
      <c r="G210" s="270" t="s">
        <v>3144</v>
      </c>
      <c r="H210" s="304" t="s">
        <v>3145</v>
      </c>
      <c r="I210" s="270" t="s">
        <v>3139</v>
      </c>
      <c r="J210" s="270">
        <v>1</v>
      </c>
      <c r="K210" s="270"/>
      <c r="L210" s="289">
        <v>81832</v>
      </c>
      <c r="M210" s="289">
        <v>16626</v>
      </c>
      <c r="N210" s="289">
        <v>18661</v>
      </c>
      <c r="O210" s="270" t="s">
        <v>2465</v>
      </c>
      <c r="P210" s="270">
        <v>400</v>
      </c>
      <c r="Q210" s="270">
        <v>1.2</v>
      </c>
      <c r="R210" s="270">
        <v>8</v>
      </c>
      <c r="S210" s="270"/>
      <c r="T210" s="270" t="s">
        <v>2466</v>
      </c>
      <c r="U210" s="289">
        <v>72</v>
      </c>
      <c r="V210" s="289">
        <v>105</v>
      </c>
      <c r="W210" s="222">
        <v>20000</v>
      </c>
      <c r="X210" s="222">
        <v>25000</v>
      </c>
      <c r="Y210" s="270" t="s">
        <v>2500</v>
      </c>
      <c r="Z210" s="270" t="s">
        <v>2504</v>
      </c>
      <c r="AA210" s="270">
        <v>1969</v>
      </c>
      <c r="AB210" s="270">
        <v>1484</v>
      </c>
      <c r="AC210" s="270"/>
      <c r="AD210" s="270"/>
      <c r="AE210" s="270"/>
      <c r="AF210" s="270"/>
      <c r="AG210" s="270"/>
      <c r="AH210" s="222">
        <v>1484</v>
      </c>
      <c r="AI210" s="270"/>
      <c r="AJ210" s="270"/>
      <c r="AK210" s="270">
        <v>1</v>
      </c>
      <c r="AL210" s="270">
        <v>140</v>
      </c>
      <c r="AM210" s="270"/>
      <c r="AN210" s="270"/>
      <c r="AO210" s="270"/>
      <c r="AP210" s="270"/>
      <c r="AQ210" s="270"/>
      <c r="AR210" s="270"/>
      <c r="AS210" s="270"/>
      <c r="AT210" s="290"/>
      <c r="AU210" s="270"/>
      <c r="AV210" s="270"/>
      <c r="AW210" s="270"/>
      <c r="AX210" s="270"/>
      <c r="AY210" s="270"/>
      <c r="AZ210" s="270"/>
      <c r="BA210" s="270"/>
      <c r="BB210" s="270"/>
      <c r="BC210" s="270"/>
      <c r="BD210" s="270"/>
      <c r="BE210" s="270"/>
      <c r="BF210" s="312"/>
      <c r="BG210" s="312"/>
      <c r="BH210" s="312"/>
      <c r="BI210" s="312"/>
      <c r="BJ210" s="312"/>
      <c r="BK210" s="313"/>
    </row>
    <row r="211" spans="1:63" ht="25.5" hidden="1" customHeight="1">
      <c r="A211" s="117" t="s">
        <v>365</v>
      </c>
      <c r="B211" s="311"/>
      <c r="C211" s="270" t="s">
        <v>3146</v>
      </c>
      <c r="D211" s="270" t="s">
        <v>3147</v>
      </c>
      <c r="E211" s="270" t="s">
        <v>3148</v>
      </c>
      <c r="F211" s="270" t="s">
        <v>3146</v>
      </c>
      <c r="G211" s="270" t="s">
        <v>3149</v>
      </c>
      <c r="H211" s="304" t="s">
        <v>218</v>
      </c>
      <c r="I211" s="270" t="s">
        <v>3146</v>
      </c>
      <c r="J211" s="270">
        <v>3</v>
      </c>
      <c r="K211" s="270" t="s">
        <v>3150</v>
      </c>
      <c r="L211" s="289">
        <v>32486</v>
      </c>
      <c r="M211" s="289">
        <v>517</v>
      </c>
      <c r="N211" s="289">
        <v>6662</v>
      </c>
      <c r="O211" s="270" t="s">
        <v>2465</v>
      </c>
      <c r="P211" s="270">
        <v>400</v>
      </c>
      <c r="Q211" s="270">
        <v>1.2</v>
      </c>
      <c r="R211" s="270">
        <v>8</v>
      </c>
      <c r="S211" s="270"/>
      <c r="T211" s="270" t="s">
        <v>2516</v>
      </c>
      <c r="U211" s="289">
        <v>75</v>
      </c>
      <c r="V211" s="289">
        <v>105</v>
      </c>
      <c r="W211" s="222">
        <v>5600</v>
      </c>
      <c r="X211" s="222">
        <v>20000</v>
      </c>
      <c r="Y211" s="270" t="s">
        <v>2498</v>
      </c>
      <c r="Z211" s="270" t="s">
        <v>2504</v>
      </c>
      <c r="AA211" s="270">
        <v>1970</v>
      </c>
      <c r="AB211" s="270">
        <v>200</v>
      </c>
      <c r="AC211" s="270">
        <v>16</v>
      </c>
      <c r="AD211" s="270">
        <v>60</v>
      </c>
      <c r="AE211" s="270"/>
      <c r="AF211" s="270"/>
      <c r="AG211" s="270"/>
      <c r="AH211" s="222">
        <v>272</v>
      </c>
      <c r="AI211" s="270">
        <v>2001</v>
      </c>
      <c r="AJ211" s="270"/>
      <c r="AK211" s="270">
        <v>1</v>
      </c>
      <c r="AL211" s="270"/>
      <c r="AM211" s="270"/>
      <c r="AN211" s="270"/>
      <c r="AO211" s="270"/>
      <c r="AP211" s="270"/>
      <c r="AQ211" s="270"/>
      <c r="AR211" s="270"/>
      <c r="AS211" s="270"/>
      <c r="AT211" s="290"/>
      <c r="AU211" s="270"/>
      <c r="AV211" s="270"/>
      <c r="AW211" s="270"/>
      <c r="AX211" s="270"/>
      <c r="AY211" s="270"/>
      <c r="AZ211" s="270"/>
      <c r="BA211" s="270"/>
      <c r="BB211" s="270"/>
      <c r="BC211" s="270"/>
      <c r="BD211" s="270"/>
      <c r="BE211" s="270"/>
      <c r="BF211" s="312"/>
      <c r="BG211" s="312"/>
      <c r="BH211" s="312"/>
      <c r="BI211" s="312"/>
      <c r="BJ211" s="312"/>
      <c r="BK211" s="270" t="s">
        <v>3151</v>
      </c>
    </row>
    <row r="212" spans="1:63" ht="25.5" hidden="1" customHeight="1">
      <c r="A212" s="117"/>
      <c r="B212" s="311"/>
      <c r="C212" s="270" t="s">
        <v>3152</v>
      </c>
      <c r="D212" s="270" t="s">
        <v>3153</v>
      </c>
      <c r="E212" s="270" t="s">
        <v>3154</v>
      </c>
      <c r="F212" s="270" t="s">
        <v>3152</v>
      </c>
      <c r="G212" s="270" t="s">
        <v>3155</v>
      </c>
      <c r="H212" s="304"/>
      <c r="I212" s="270" t="s">
        <v>3152</v>
      </c>
      <c r="J212" s="270">
        <v>5</v>
      </c>
      <c r="K212" s="270" t="s">
        <v>2836</v>
      </c>
      <c r="L212" s="289">
        <v>55704</v>
      </c>
      <c r="M212" s="289">
        <v>322.39999999999998</v>
      </c>
      <c r="N212" s="289">
        <v>764</v>
      </c>
      <c r="O212" s="270" t="s">
        <v>2497</v>
      </c>
      <c r="P212" s="270">
        <v>400</v>
      </c>
      <c r="Q212" s="270">
        <v>400</v>
      </c>
      <c r="R212" s="270">
        <v>8</v>
      </c>
      <c r="S212" s="270">
        <v>3200</v>
      </c>
      <c r="T212" s="270" t="s">
        <v>2516</v>
      </c>
      <c r="U212" s="289">
        <v>75</v>
      </c>
      <c r="V212" s="289">
        <v>110</v>
      </c>
      <c r="W212" s="222">
        <v>10000</v>
      </c>
      <c r="X212" s="222">
        <v>10000</v>
      </c>
      <c r="Y212" s="270" t="s">
        <v>2498</v>
      </c>
      <c r="Z212" s="270" t="s">
        <v>3156</v>
      </c>
      <c r="AA212" s="270">
        <v>1986</v>
      </c>
      <c r="AB212" s="270"/>
      <c r="AC212" s="270" t="s">
        <v>3157</v>
      </c>
      <c r="AD212" s="270" t="s">
        <v>3158</v>
      </c>
      <c r="AE212" s="270"/>
      <c r="AF212" s="270"/>
      <c r="AG212" s="270"/>
      <c r="AH212" s="222">
        <v>860</v>
      </c>
      <c r="AI212" s="270"/>
      <c r="AJ212" s="270"/>
      <c r="AK212" s="270"/>
      <c r="AL212" s="270"/>
      <c r="AM212" s="270"/>
      <c r="AN212" s="270"/>
      <c r="AO212" s="270"/>
      <c r="AP212" s="270"/>
      <c r="AQ212" s="270"/>
      <c r="AR212" s="270"/>
      <c r="AS212" s="270"/>
      <c r="AT212" s="270"/>
      <c r="AU212" s="270"/>
      <c r="AV212" s="270"/>
      <c r="AW212" s="270"/>
      <c r="AX212" s="270"/>
      <c r="AY212" s="270"/>
      <c r="AZ212" s="270"/>
      <c r="BA212" s="270"/>
      <c r="BB212" s="270"/>
      <c r="BC212" s="270"/>
      <c r="BD212" s="270"/>
      <c r="BE212" s="270"/>
      <c r="BF212" s="312"/>
      <c r="BG212" s="312"/>
      <c r="BH212" s="312"/>
      <c r="BI212" s="312"/>
      <c r="BJ212" s="312"/>
      <c r="BK212" s="313"/>
    </row>
    <row r="213" spans="1:63" ht="25.5" hidden="1" customHeight="1">
      <c r="A213" s="117"/>
      <c r="B213" s="311"/>
      <c r="C213" s="270" t="s">
        <v>3152</v>
      </c>
      <c r="D213" s="270" t="s">
        <v>3159</v>
      </c>
      <c r="E213" s="270" t="s">
        <v>3160</v>
      </c>
      <c r="F213" s="270" t="s">
        <v>3152</v>
      </c>
      <c r="G213" s="270" t="s">
        <v>3155</v>
      </c>
      <c r="H213" s="270"/>
      <c r="I213" s="270" t="s">
        <v>3152</v>
      </c>
      <c r="J213" s="270">
        <v>5</v>
      </c>
      <c r="K213" s="270" t="s">
        <v>2836</v>
      </c>
      <c r="L213" s="289">
        <v>42307</v>
      </c>
      <c r="M213" s="289">
        <v>356</v>
      </c>
      <c r="N213" s="289">
        <v>576</v>
      </c>
      <c r="O213" s="270" t="s">
        <v>3161</v>
      </c>
      <c r="P213" s="270">
        <v>400</v>
      </c>
      <c r="Q213" s="270">
        <v>400</v>
      </c>
      <c r="R213" s="270">
        <v>8</v>
      </c>
      <c r="S213" s="270">
        <v>3200</v>
      </c>
      <c r="T213" s="270" t="s">
        <v>2516</v>
      </c>
      <c r="U213" s="289">
        <v>70</v>
      </c>
      <c r="V213" s="289">
        <v>105</v>
      </c>
      <c r="W213" s="222">
        <v>10000</v>
      </c>
      <c r="X213" s="222">
        <v>10000</v>
      </c>
      <c r="Y213" s="270" t="s">
        <v>2498</v>
      </c>
      <c r="Z213" s="270" t="s">
        <v>3156</v>
      </c>
      <c r="AA213" s="270">
        <v>1982</v>
      </c>
      <c r="AB213" s="270" t="s">
        <v>3162</v>
      </c>
      <c r="AC213" s="270" t="s">
        <v>3163</v>
      </c>
      <c r="AD213" s="270"/>
      <c r="AE213" s="270"/>
      <c r="AF213" s="270"/>
      <c r="AG213" s="270"/>
      <c r="AH213" s="222">
        <v>445</v>
      </c>
      <c r="AI213" s="270"/>
      <c r="AJ213" s="270"/>
      <c r="AK213" s="270"/>
      <c r="AL213" s="270"/>
      <c r="AM213" s="270"/>
      <c r="AN213" s="270"/>
      <c r="AO213" s="270"/>
      <c r="AP213" s="270"/>
      <c r="AQ213" s="270"/>
      <c r="AR213" s="270"/>
      <c r="AS213" s="270"/>
      <c r="AT213" s="270"/>
      <c r="AU213" s="270"/>
      <c r="AV213" s="270"/>
      <c r="AW213" s="270"/>
      <c r="AX213" s="270"/>
      <c r="AY213" s="270"/>
      <c r="AZ213" s="270"/>
      <c r="BA213" s="270"/>
      <c r="BB213" s="270"/>
      <c r="BC213" s="270"/>
      <c r="BD213" s="270"/>
      <c r="BE213" s="270"/>
      <c r="BF213" s="312"/>
      <c r="BG213" s="312"/>
      <c r="BH213" s="312"/>
      <c r="BI213" s="312"/>
      <c r="BJ213" s="312"/>
      <c r="BK213" s="313"/>
    </row>
    <row r="214" spans="1:63" ht="25.5" hidden="1" customHeight="1">
      <c r="A214" s="117" t="s">
        <v>365</v>
      </c>
      <c r="B214" s="311"/>
      <c r="C214" s="270" t="s">
        <v>3164</v>
      </c>
      <c r="D214" s="270"/>
      <c r="E214" s="270" t="s">
        <v>3165</v>
      </c>
      <c r="F214" s="270" t="s">
        <v>3164</v>
      </c>
      <c r="G214" s="270"/>
      <c r="H214" s="304"/>
      <c r="I214" s="270" t="s">
        <v>2510</v>
      </c>
      <c r="J214" s="270"/>
      <c r="K214" s="270"/>
      <c r="L214" s="289">
        <v>61127</v>
      </c>
      <c r="M214" s="289">
        <v>3496</v>
      </c>
      <c r="N214" s="289">
        <v>3512</v>
      </c>
      <c r="O214" s="270" t="s">
        <v>3166</v>
      </c>
      <c r="P214" s="270">
        <v>400</v>
      </c>
      <c r="Q214" s="270"/>
      <c r="R214" s="270">
        <v>8</v>
      </c>
      <c r="S214" s="270"/>
      <c r="T214" s="270" t="s">
        <v>2516</v>
      </c>
      <c r="U214" s="289">
        <v>66</v>
      </c>
      <c r="V214" s="289">
        <v>100</v>
      </c>
      <c r="W214" s="222">
        <v>11312</v>
      </c>
      <c r="X214" s="222">
        <v>35000</v>
      </c>
      <c r="Y214" s="270"/>
      <c r="Z214" s="270"/>
      <c r="AA214" s="270">
        <v>2004</v>
      </c>
      <c r="AB214" s="270"/>
      <c r="AC214" s="270"/>
      <c r="AD214" s="270"/>
      <c r="AE214" s="270"/>
      <c r="AF214" s="270"/>
      <c r="AG214" s="270"/>
      <c r="AH214" s="222">
        <v>37000</v>
      </c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 t="s">
        <v>3167</v>
      </c>
    </row>
    <row r="215" spans="1:63" ht="25.5" hidden="1" customHeight="1">
      <c r="A215" s="117" t="s">
        <v>365</v>
      </c>
      <c r="B215" s="311"/>
      <c r="C215" s="270" t="s">
        <v>3164</v>
      </c>
      <c r="D215" s="270" t="s">
        <v>3168</v>
      </c>
      <c r="E215" s="270" t="s">
        <v>3169</v>
      </c>
      <c r="F215" s="270" t="s">
        <v>3164</v>
      </c>
      <c r="G215" s="270" t="s">
        <v>3170</v>
      </c>
      <c r="H215" s="304" t="s">
        <v>3171</v>
      </c>
      <c r="I215" s="270" t="s">
        <v>2510</v>
      </c>
      <c r="J215" s="270">
        <v>1</v>
      </c>
      <c r="K215" s="270"/>
      <c r="L215" s="289">
        <v>73500</v>
      </c>
      <c r="M215" s="289">
        <v>742</v>
      </c>
      <c r="N215" s="289">
        <v>1310</v>
      </c>
      <c r="O215" s="270" t="s">
        <v>2465</v>
      </c>
      <c r="P215" s="270">
        <v>400</v>
      </c>
      <c r="Q215" s="270"/>
      <c r="R215" s="270">
        <v>8</v>
      </c>
      <c r="S215" s="270"/>
      <c r="T215" s="270" t="s">
        <v>2466</v>
      </c>
      <c r="U215" s="289">
        <v>80</v>
      </c>
      <c r="V215" s="289">
        <v>110</v>
      </c>
      <c r="W215" s="222">
        <v>6000</v>
      </c>
      <c r="X215" s="222">
        <v>10000</v>
      </c>
      <c r="Y215" s="270" t="s">
        <v>2498</v>
      </c>
      <c r="Z215" s="270" t="s">
        <v>3172</v>
      </c>
      <c r="AA215" s="270">
        <v>1999</v>
      </c>
      <c r="AB215" s="270"/>
      <c r="AC215" s="270"/>
      <c r="AD215" s="270"/>
      <c r="AE215" s="270"/>
      <c r="AF215" s="270"/>
      <c r="AG215" s="270"/>
      <c r="AH215" s="222">
        <v>500</v>
      </c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 t="s">
        <v>3151</v>
      </c>
    </row>
    <row r="216" spans="1:63" s="3" customFormat="1" ht="25.5" hidden="1" customHeight="1">
      <c r="A216" s="117" t="s">
        <v>365</v>
      </c>
      <c r="B216" s="311"/>
      <c r="C216" s="270" t="s">
        <v>3173</v>
      </c>
      <c r="D216" s="270" t="s">
        <v>3174</v>
      </c>
      <c r="E216" s="270" t="s">
        <v>3175</v>
      </c>
      <c r="F216" s="270" t="s">
        <v>3173</v>
      </c>
      <c r="G216" s="270" t="s">
        <v>3176</v>
      </c>
      <c r="H216" s="304"/>
      <c r="I216" s="270" t="s">
        <v>2156</v>
      </c>
      <c r="J216" s="270">
        <v>8</v>
      </c>
      <c r="K216" s="270" t="s">
        <v>3177</v>
      </c>
      <c r="L216" s="289">
        <v>64236</v>
      </c>
      <c r="M216" s="289">
        <v>2419</v>
      </c>
      <c r="N216" s="289">
        <v>2996</v>
      </c>
      <c r="O216" s="270" t="s">
        <v>2465</v>
      </c>
      <c r="P216" s="270">
        <v>400</v>
      </c>
      <c r="Q216" s="270">
        <v>1.2</v>
      </c>
      <c r="R216" s="270">
        <v>8</v>
      </c>
      <c r="S216" s="270"/>
      <c r="T216" s="270" t="s">
        <v>2516</v>
      </c>
      <c r="U216" s="289">
        <v>70</v>
      </c>
      <c r="V216" s="289">
        <v>105</v>
      </c>
      <c r="W216" s="222">
        <v>10000</v>
      </c>
      <c r="X216" s="222">
        <v>10000</v>
      </c>
      <c r="Y216" s="270" t="s">
        <v>2498</v>
      </c>
      <c r="Z216" s="270" t="s">
        <v>2504</v>
      </c>
      <c r="AA216" s="270">
        <v>1997</v>
      </c>
      <c r="AB216" s="270"/>
      <c r="AC216" s="270"/>
      <c r="AD216" s="270"/>
      <c r="AE216" s="270"/>
      <c r="AF216" s="270"/>
      <c r="AG216" s="270"/>
      <c r="AH216" s="222">
        <v>12000</v>
      </c>
      <c r="AI216" s="270"/>
      <c r="AJ216" s="270"/>
      <c r="AK216" s="270"/>
      <c r="AL216" s="270"/>
      <c r="AM216" s="270" t="s">
        <v>2990</v>
      </c>
      <c r="AN216" s="270" t="s">
        <v>2819</v>
      </c>
      <c r="AO216" s="270"/>
      <c r="AP216" s="270"/>
      <c r="AQ216" s="270" t="s">
        <v>2818</v>
      </c>
      <c r="AR216" s="270">
        <v>4</v>
      </c>
      <c r="AS216" s="270">
        <v>2750</v>
      </c>
      <c r="AT216" s="290" t="s">
        <v>3178</v>
      </c>
      <c r="AU216" s="270" t="s">
        <v>3179</v>
      </c>
      <c r="AV216" s="270"/>
      <c r="AW216" s="270"/>
      <c r="AX216" s="270"/>
      <c r="AY216" s="270"/>
      <c r="AZ216" s="270"/>
      <c r="BA216" s="270"/>
      <c r="BB216" s="270"/>
      <c r="BC216" s="270"/>
      <c r="BD216" s="270"/>
      <c r="BE216" s="270"/>
      <c r="BF216" s="312"/>
      <c r="BG216" s="312"/>
      <c r="BH216" s="312"/>
      <c r="BI216" s="312"/>
      <c r="BJ216" s="312"/>
      <c r="BK216" s="313"/>
    </row>
    <row r="217" spans="1:63" s="3" customFormat="1" ht="25.5" hidden="1" customHeight="1">
      <c r="A217" s="117" t="s">
        <v>365</v>
      </c>
      <c r="B217" s="311"/>
      <c r="C217" s="270" t="s">
        <v>3180</v>
      </c>
      <c r="D217" s="270" t="s">
        <v>3181</v>
      </c>
      <c r="E217" s="270" t="s">
        <v>3182</v>
      </c>
      <c r="F217" s="270" t="s">
        <v>3180</v>
      </c>
      <c r="G217" s="270" t="s">
        <v>3183</v>
      </c>
      <c r="H217" s="304"/>
      <c r="I217" s="270" t="s">
        <v>3184</v>
      </c>
      <c r="J217" s="270">
        <v>8</v>
      </c>
      <c r="K217" s="270" t="s">
        <v>3185</v>
      </c>
      <c r="L217" s="289">
        <v>22509</v>
      </c>
      <c r="M217" s="289">
        <v>93</v>
      </c>
      <c r="N217" s="289">
        <v>84</v>
      </c>
      <c r="O217" s="270" t="s">
        <v>3120</v>
      </c>
      <c r="P217" s="270">
        <v>400</v>
      </c>
      <c r="Q217" s="270"/>
      <c r="R217" s="270">
        <v>6</v>
      </c>
      <c r="S217" s="270"/>
      <c r="T217" s="270" t="s">
        <v>3120</v>
      </c>
      <c r="U217" s="289">
        <v>70</v>
      </c>
      <c r="V217" s="289">
        <v>105</v>
      </c>
      <c r="W217" s="222">
        <v>3000</v>
      </c>
      <c r="X217" s="222">
        <v>4000</v>
      </c>
      <c r="Y217" s="270" t="s">
        <v>3119</v>
      </c>
      <c r="Z217" s="270" t="s">
        <v>3121</v>
      </c>
      <c r="AA217" s="270">
        <v>2003</v>
      </c>
      <c r="AB217" s="270"/>
      <c r="AC217" s="270"/>
      <c r="AD217" s="270"/>
      <c r="AE217" s="270"/>
      <c r="AF217" s="270"/>
      <c r="AG217" s="270"/>
      <c r="AH217" s="222">
        <v>748</v>
      </c>
      <c r="AI217" s="270">
        <v>2003</v>
      </c>
      <c r="AJ217" s="270"/>
      <c r="AK217" s="270"/>
      <c r="AL217" s="270"/>
      <c r="AM217" s="270"/>
      <c r="AN217" s="270"/>
      <c r="AO217" s="270"/>
      <c r="AP217" s="270"/>
      <c r="AQ217" s="270" t="s">
        <v>3186</v>
      </c>
      <c r="AR217" s="270">
        <v>1</v>
      </c>
      <c r="AS217" s="270">
        <v>13516</v>
      </c>
      <c r="AT217" s="270"/>
      <c r="AU217" s="270"/>
      <c r="AV217" s="270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312"/>
      <c r="BG217" s="312"/>
      <c r="BH217" s="312"/>
      <c r="BI217" s="312"/>
      <c r="BJ217" s="312"/>
      <c r="BK217" s="313"/>
    </row>
    <row r="218" spans="1:63" ht="25.5" hidden="1" customHeight="1">
      <c r="A218" s="117" t="s">
        <v>228</v>
      </c>
      <c r="B218" s="311"/>
      <c r="C218" s="270" t="s">
        <v>3187</v>
      </c>
      <c r="D218" s="270"/>
      <c r="E218" s="270" t="s">
        <v>3188</v>
      </c>
      <c r="F218" s="270" t="s">
        <v>3187</v>
      </c>
      <c r="G218" s="270"/>
      <c r="H218" s="304"/>
      <c r="I218" s="270" t="s">
        <v>3189</v>
      </c>
      <c r="J218" s="270"/>
      <c r="K218" s="270"/>
      <c r="L218" s="289">
        <v>45621</v>
      </c>
      <c r="M218" s="289">
        <v>1598</v>
      </c>
      <c r="N218" s="289">
        <v>1804</v>
      </c>
      <c r="O218" s="270" t="s">
        <v>3190</v>
      </c>
      <c r="P218" s="270">
        <v>400</v>
      </c>
      <c r="Q218" s="270"/>
      <c r="R218" s="270">
        <v>8</v>
      </c>
      <c r="S218" s="270"/>
      <c r="T218" s="270" t="s">
        <v>3118</v>
      </c>
      <c r="U218" s="289">
        <v>70</v>
      </c>
      <c r="V218" s="289">
        <v>105</v>
      </c>
      <c r="W218" s="222">
        <v>7500</v>
      </c>
      <c r="X218" s="222">
        <v>30000</v>
      </c>
      <c r="Y218" s="270"/>
      <c r="Z218" s="270"/>
      <c r="AA218" s="270">
        <v>1993</v>
      </c>
      <c r="AB218" s="270"/>
      <c r="AC218" s="270"/>
      <c r="AD218" s="270"/>
      <c r="AE218" s="270"/>
      <c r="AF218" s="270"/>
      <c r="AG218" s="270"/>
      <c r="AH218" s="222">
        <v>2203</v>
      </c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312"/>
      <c r="BG218" s="312"/>
      <c r="BH218" s="312"/>
      <c r="BI218" s="312"/>
      <c r="BJ218" s="312"/>
      <c r="BK218" s="270" t="s">
        <v>3191</v>
      </c>
    </row>
    <row r="219" spans="1:63" ht="25.5" hidden="1" customHeight="1">
      <c r="A219" s="117" t="s">
        <v>365</v>
      </c>
      <c r="B219" s="311"/>
      <c r="C219" s="270" t="s">
        <v>3187</v>
      </c>
      <c r="D219" s="270" t="s">
        <v>3192</v>
      </c>
      <c r="E219" s="270" t="s">
        <v>3193</v>
      </c>
      <c r="F219" s="270" t="s">
        <v>3187</v>
      </c>
      <c r="G219" s="270" t="s">
        <v>3194</v>
      </c>
      <c r="H219" s="304"/>
      <c r="I219" s="270" t="s">
        <v>3189</v>
      </c>
      <c r="J219" s="270">
        <v>2</v>
      </c>
      <c r="K219" s="270" t="s">
        <v>3195</v>
      </c>
      <c r="L219" s="289">
        <v>49385</v>
      </c>
      <c r="M219" s="289">
        <v>791</v>
      </c>
      <c r="N219" s="289">
        <v>859</v>
      </c>
      <c r="O219" s="270" t="s">
        <v>3196</v>
      </c>
      <c r="P219" s="270">
        <v>400</v>
      </c>
      <c r="Q219" s="270">
        <v>1.2</v>
      </c>
      <c r="R219" s="270">
        <v>4</v>
      </c>
      <c r="S219" s="270"/>
      <c r="T219" s="270" t="s">
        <v>2833</v>
      </c>
      <c r="U219" s="289">
        <v>68</v>
      </c>
      <c r="V219" s="289">
        <v>105</v>
      </c>
      <c r="W219" s="222">
        <v>280</v>
      </c>
      <c r="X219" s="222">
        <v>10000</v>
      </c>
      <c r="Y219" s="270" t="s">
        <v>3122</v>
      </c>
      <c r="Z219" s="270" t="s">
        <v>3121</v>
      </c>
      <c r="AA219" s="270">
        <v>1998</v>
      </c>
      <c r="AB219" s="270">
        <v>1603</v>
      </c>
      <c r="AC219" s="270">
        <v>200</v>
      </c>
      <c r="AD219" s="270">
        <v>400</v>
      </c>
      <c r="AE219" s="270"/>
      <c r="AF219" s="270"/>
      <c r="AG219" s="270"/>
      <c r="AH219" s="222">
        <v>5053</v>
      </c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9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312"/>
      <c r="BG219" s="312"/>
      <c r="BH219" s="312"/>
      <c r="BI219" s="312"/>
      <c r="BJ219" s="312"/>
      <c r="BK219" s="270" t="s">
        <v>3197</v>
      </c>
    </row>
    <row r="220" spans="1:63" ht="25.5" hidden="1" customHeight="1">
      <c r="A220" s="117" t="s">
        <v>228</v>
      </c>
      <c r="B220" s="311"/>
      <c r="C220" s="270" t="s">
        <v>3187</v>
      </c>
      <c r="D220" s="270" t="s">
        <v>3198</v>
      </c>
      <c r="E220" s="270" t="s">
        <v>3199</v>
      </c>
      <c r="F220" s="270" t="s">
        <v>3187</v>
      </c>
      <c r="G220" s="270" t="s">
        <v>3194</v>
      </c>
      <c r="H220" s="270"/>
      <c r="I220" s="270" t="s">
        <v>3189</v>
      </c>
      <c r="J220" s="270">
        <v>2</v>
      </c>
      <c r="K220" s="270" t="s">
        <v>3195</v>
      </c>
      <c r="L220" s="289">
        <v>39429</v>
      </c>
      <c r="M220" s="289">
        <v>160</v>
      </c>
      <c r="N220" s="289">
        <v>160</v>
      </c>
      <c r="O220" s="270" t="s">
        <v>3196</v>
      </c>
      <c r="P220" s="270">
        <v>400</v>
      </c>
      <c r="Q220" s="270">
        <v>1.2</v>
      </c>
      <c r="R220" s="270">
        <v>4</v>
      </c>
      <c r="S220" s="270"/>
      <c r="T220" s="270" t="s">
        <v>2833</v>
      </c>
      <c r="U220" s="289">
        <v>68</v>
      </c>
      <c r="V220" s="289">
        <v>105</v>
      </c>
      <c r="W220" s="222">
        <v>112</v>
      </c>
      <c r="X220" s="222">
        <v>10000</v>
      </c>
      <c r="Y220" s="270" t="s">
        <v>3122</v>
      </c>
      <c r="Z220" s="270" t="s">
        <v>3121</v>
      </c>
      <c r="AA220" s="270">
        <v>2006</v>
      </c>
      <c r="AB220" s="270">
        <v>4391</v>
      </c>
      <c r="AC220" s="270">
        <v>200</v>
      </c>
      <c r="AD220" s="270">
        <v>462</v>
      </c>
      <c r="AE220" s="270"/>
      <c r="AF220" s="270"/>
      <c r="AG220" s="270"/>
      <c r="AH220" s="222">
        <v>6573</v>
      </c>
      <c r="AI220" s="270">
        <v>2002</v>
      </c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270"/>
      <c r="AU220" s="270"/>
      <c r="AV220" s="270"/>
      <c r="AW220" s="270"/>
      <c r="AX220" s="270"/>
      <c r="AY220" s="270"/>
      <c r="AZ220" s="270"/>
      <c r="BA220" s="270"/>
      <c r="BB220" s="270"/>
      <c r="BC220" s="270"/>
      <c r="BD220" s="270"/>
      <c r="BE220" s="270"/>
      <c r="BF220" s="312"/>
      <c r="BG220" s="312"/>
      <c r="BH220" s="312"/>
      <c r="BI220" s="312"/>
      <c r="BJ220" s="312"/>
      <c r="BK220" s="270" t="s">
        <v>3197</v>
      </c>
    </row>
    <row r="221" spans="1:63" ht="25.5" hidden="1" customHeight="1">
      <c r="A221" s="117" t="s">
        <v>365</v>
      </c>
      <c r="B221" s="311"/>
      <c r="C221" s="270" t="s">
        <v>3187</v>
      </c>
      <c r="D221" s="270"/>
      <c r="E221" s="270" t="s">
        <v>3200</v>
      </c>
      <c r="F221" s="270" t="s">
        <v>3187</v>
      </c>
      <c r="G221" s="270"/>
      <c r="H221" s="270"/>
      <c r="I221" s="270" t="s">
        <v>3189</v>
      </c>
      <c r="J221" s="270"/>
      <c r="K221" s="270"/>
      <c r="L221" s="289">
        <v>98505</v>
      </c>
      <c r="M221" s="289">
        <v>326</v>
      </c>
      <c r="N221" s="289">
        <v>417</v>
      </c>
      <c r="O221" s="270" t="s">
        <v>3190</v>
      </c>
      <c r="P221" s="270">
        <v>400</v>
      </c>
      <c r="Q221" s="270"/>
      <c r="R221" s="270">
        <v>8</v>
      </c>
      <c r="S221" s="270"/>
      <c r="T221" s="270" t="s">
        <v>3118</v>
      </c>
      <c r="U221" s="270">
        <v>72</v>
      </c>
      <c r="V221" s="270">
        <v>108</v>
      </c>
      <c r="W221" s="289">
        <v>3000</v>
      </c>
      <c r="X221" s="289">
        <v>10000</v>
      </c>
      <c r="Y221" s="270"/>
      <c r="Z221" s="270"/>
      <c r="AA221" s="287">
        <v>2012</v>
      </c>
      <c r="AB221" s="270"/>
      <c r="AC221" s="270"/>
      <c r="AD221" s="270"/>
      <c r="AE221" s="270"/>
      <c r="AF221" s="270"/>
      <c r="AG221" s="270"/>
      <c r="AH221" s="289">
        <v>16500</v>
      </c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312"/>
      <c r="BG221" s="312"/>
      <c r="BH221" s="312"/>
      <c r="BI221" s="312"/>
      <c r="BJ221" s="312"/>
      <c r="BK221" s="309" t="s">
        <v>3201</v>
      </c>
    </row>
    <row r="222" spans="1:63" ht="25.5" hidden="1" customHeight="1">
      <c r="A222" s="117" t="s">
        <v>365</v>
      </c>
      <c r="B222" s="311"/>
      <c r="C222" s="270" t="s">
        <v>3202</v>
      </c>
      <c r="D222" s="270" t="s">
        <v>3203</v>
      </c>
      <c r="E222" s="270" t="s">
        <v>3204</v>
      </c>
      <c r="F222" s="270" t="s">
        <v>3205</v>
      </c>
      <c r="G222" s="270" t="s">
        <v>3206</v>
      </c>
      <c r="H222" s="304" t="s">
        <v>3207</v>
      </c>
      <c r="I222" s="341" t="s">
        <v>2832</v>
      </c>
      <c r="J222" s="270">
        <v>5</v>
      </c>
      <c r="K222" s="270"/>
      <c r="L222" s="289">
        <v>76468</v>
      </c>
      <c r="M222" s="289">
        <v>14536</v>
      </c>
      <c r="N222" s="289">
        <v>17553</v>
      </c>
      <c r="O222" s="270" t="s">
        <v>3208</v>
      </c>
      <c r="P222" s="270">
        <v>400</v>
      </c>
      <c r="Q222" s="270">
        <v>1.2</v>
      </c>
      <c r="R222" s="270">
        <v>8</v>
      </c>
      <c r="S222" s="270"/>
      <c r="T222" s="270" t="s">
        <v>3209</v>
      </c>
      <c r="U222" s="289">
        <v>69</v>
      </c>
      <c r="V222" s="289">
        <v>105</v>
      </c>
      <c r="W222" s="222">
        <v>22000</v>
      </c>
      <c r="X222" s="222">
        <v>30000</v>
      </c>
      <c r="Y222" s="270" t="s">
        <v>3210</v>
      </c>
      <c r="Z222" s="270" t="s">
        <v>3211</v>
      </c>
      <c r="AA222" s="270">
        <v>2002</v>
      </c>
      <c r="AB222" s="270">
        <v>37700</v>
      </c>
      <c r="AC222" s="270">
        <v>3500</v>
      </c>
      <c r="AD222" s="270">
        <v>500</v>
      </c>
      <c r="AE222" s="270"/>
      <c r="AF222" s="270"/>
      <c r="AG222" s="270"/>
      <c r="AH222" s="222">
        <v>36000</v>
      </c>
      <c r="AI222" s="270"/>
      <c r="AJ222" s="270"/>
      <c r="AK222" s="270">
        <v>1</v>
      </c>
      <c r="AL222" s="270"/>
      <c r="AM222" s="270">
        <v>4</v>
      </c>
      <c r="AN222" s="270" t="s">
        <v>3212</v>
      </c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70"/>
      <c r="BD222" s="270"/>
      <c r="BE222" s="270"/>
      <c r="BF222" s="270"/>
      <c r="BG222" s="270"/>
      <c r="BH222" s="270"/>
      <c r="BI222" s="270"/>
      <c r="BJ222" s="270"/>
      <c r="BK222" s="342"/>
    </row>
    <row r="223" spans="1:63" ht="25.5" hidden="1" customHeight="1">
      <c r="A223" s="117" t="s">
        <v>365</v>
      </c>
      <c r="B223" s="311"/>
      <c r="C223" s="270" t="s">
        <v>3213</v>
      </c>
      <c r="D223" s="270" t="s">
        <v>3214</v>
      </c>
      <c r="E223" s="270" t="s">
        <v>3215</v>
      </c>
      <c r="F223" s="270" t="s">
        <v>3213</v>
      </c>
      <c r="G223" s="270" t="s">
        <v>3216</v>
      </c>
      <c r="H223" s="304" t="s">
        <v>3217</v>
      </c>
      <c r="I223" s="270" t="s">
        <v>3218</v>
      </c>
      <c r="J223" s="270">
        <v>1</v>
      </c>
      <c r="K223" s="270"/>
      <c r="L223" s="289">
        <v>21700</v>
      </c>
      <c r="M223" s="289">
        <v>383.12</v>
      </c>
      <c r="N223" s="289">
        <v>721.8</v>
      </c>
      <c r="O223" s="270" t="s">
        <v>3219</v>
      </c>
      <c r="P223" s="270">
        <v>400</v>
      </c>
      <c r="Q223" s="270">
        <v>1.2</v>
      </c>
      <c r="R223" s="270">
        <v>8</v>
      </c>
      <c r="S223" s="270"/>
      <c r="T223" s="270" t="s">
        <v>3220</v>
      </c>
      <c r="U223" s="289">
        <v>70</v>
      </c>
      <c r="V223" s="289">
        <v>105</v>
      </c>
      <c r="W223" s="222">
        <v>200</v>
      </c>
      <c r="X223" s="222">
        <v>7000</v>
      </c>
      <c r="Y223" s="270" t="s">
        <v>3221</v>
      </c>
      <c r="Z223" s="270" t="s">
        <v>3211</v>
      </c>
      <c r="AA223" s="270">
        <v>1992</v>
      </c>
      <c r="AB223" s="270">
        <v>597</v>
      </c>
      <c r="AC223" s="270">
        <v>597</v>
      </c>
      <c r="AD223" s="270">
        <v>440</v>
      </c>
      <c r="AE223" s="270"/>
      <c r="AF223" s="270"/>
      <c r="AG223" s="270"/>
      <c r="AH223" s="222">
        <v>1634</v>
      </c>
      <c r="AI223" s="270"/>
      <c r="AJ223" s="270"/>
      <c r="AK223" s="270"/>
      <c r="AL223" s="270"/>
      <c r="AM223" s="270"/>
      <c r="AN223" s="270"/>
      <c r="AO223" s="270"/>
      <c r="AP223" s="270"/>
      <c r="AQ223" s="270" t="s">
        <v>3222</v>
      </c>
      <c r="AR223" s="270">
        <v>2</v>
      </c>
      <c r="AS223" s="270">
        <v>1436</v>
      </c>
      <c r="AT223" s="290" t="s">
        <v>3223</v>
      </c>
      <c r="AU223" s="270" t="s">
        <v>3224</v>
      </c>
      <c r="AV223" s="270" t="s">
        <v>3225</v>
      </c>
      <c r="AW223" s="270">
        <v>1</v>
      </c>
      <c r="AX223" s="270">
        <v>540</v>
      </c>
      <c r="AY223" s="270"/>
      <c r="AZ223" s="270" t="s">
        <v>3226</v>
      </c>
      <c r="BA223" s="270" t="s">
        <v>2834</v>
      </c>
      <c r="BB223" s="270">
        <v>2</v>
      </c>
      <c r="BC223" s="270">
        <v>1482</v>
      </c>
      <c r="BD223" s="270" t="s">
        <v>3227</v>
      </c>
      <c r="BE223" s="270" t="s">
        <v>3228</v>
      </c>
      <c r="BF223" s="312"/>
      <c r="BG223" s="312"/>
      <c r="BH223" s="312"/>
      <c r="BI223" s="312"/>
      <c r="BJ223" s="312"/>
      <c r="BK223" s="313"/>
    </row>
    <row r="224" spans="1:63" ht="25.5" hidden="1" customHeight="1">
      <c r="A224" s="117" t="s">
        <v>365</v>
      </c>
      <c r="B224" s="311"/>
      <c r="C224" s="270" t="s">
        <v>3213</v>
      </c>
      <c r="D224" s="270" t="s">
        <v>3214</v>
      </c>
      <c r="E224" s="270" t="s">
        <v>3229</v>
      </c>
      <c r="F224" s="270" t="s">
        <v>3213</v>
      </c>
      <c r="G224" s="270" t="s">
        <v>3216</v>
      </c>
      <c r="H224" s="304" t="s">
        <v>3217</v>
      </c>
      <c r="I224" s="270" t="s">
        <v>3218</v>
      </c>
      <c r="J224" s="270">
        <v>1</v>
      </c>
      <c r="K224" s="270"/>
      <c r="L224" s="289">
        <v>33538</v>
      </c>
      <c r="M224" s="289">
        <v>186</v>
      </c>
      <c r="N224" s="289">
        <v>262</v>
      </c>
      <c r="O224" s="270" t="s">
        <v>3219</v>
      </c>
      <c r="P224" s="270">
        <v>360</v>
      </c>
      <c r="Q224" s="270">
        <v>1.2</v>
      </c>
      <c r="R224" s="270">
        <v>4</v>
      </c>
      <c r="S224" s="270"/>
      <c r="T224" s="270" t="s">
        <v>3220</v>
      </c>
      <c r="U224" s="289">
        <v>68</v>
      </c>
      <c r="V224" s="289">
        <v>105</v>
      </c>
      <c r="W224" s="222">
        <v>150</v>
      </c>
      <c r="X224" s="222">
        <v>5000</v>
      </c>
      <c r="Y224" s="270" t="s">
        <v>3221</v>
      </c>
      <c r="Z224" s="270" t="s">
        <v>3211</v>
      </c>
      <c r="AA224" s="270">
        <v>2004</v>
      </c>
      <c r="AB224" s="270">
        <v>597</v>
      </c>
      <c r="AC224" s="270">
        <v>597</v>
      </c>
      <c r="AD224" s="270">
        <v>440</v>
      </c>
      <c r="AE224" s="270"/>
      <c r="AF224" s="270"/>
      <c r="AG224" s="270"/>
      <c r="AH224" s="222">
        <v>1150</v>
      </c>
      <c r="AI224" s="270"/>
      <c r="AJ224" s="270"/>
      <c r="AK224" s="270"/>
      <c r="AL224" s="270"/>
      <c r="AM224" s="270"/>
      <c r="AN224" s="270"/>
      <c r="AO224" s="270"/>
      <c r="AP224" s="270"/>
      <c r="AQ224" s="270" t="s">
        <v>3222</v>
      </c>
      <c r="AR224" s="270">
        <v>2</v>
      </c>
      <c r="AS224" s="270">
        <v>1436</v>
      </c>
      <c r="AT224" s="290" t="s">
        <v>3223</v>
      </c>
      <c r="AU224" s="270" t="s">
        <v>3224</v>
      </c>
      <c r="AV224" s="270" t="s">
        <v>3225</v>
      </c>
      <c r="AW224" s="270">
        <v>1</v>
      </c>
      <c r="AX224" s="270">
        <v>540</v>
      </c>
      <c r="AY224" s="270"/>
      <c r="AZ224" s="270" t="s">
        <v>3226</v>
      </c>
      <c r="BA224" s="270" t="s">
        <v>2834</v>
      </c>
      <c r="BB224" s="270">
        <v>2</v>
      </c>
      <c r="BC224" s="270">
        <v>1482</v>
      </c>
      <c r="BD224" s="270" t="s">
        <v>3227</v>
      </c>
      <c r="BE224" s="270" t="s">
        <v>3228</v>
      </c>
      <c r="BF224" s="312"/>
      <c r="BG224" s="312"/>
      <c r="BH224" s="312"/>
      <c r="BI224" s="312"/>
      <c r="BJ224" s="312"/>
      <c r="BK224" s="313"/>
    </row>
    <row r="225" spans="1:63" ht="25.5" hidden="1" customHeight="1">
      <c r="A225" s="117" t="s">
        <v>365</v>
      </c>
      <c r="B225" s="311"/>
      <c r="C225" s="270" t="s">
        <v>3230</v>
      </c>
      <c r="D225" s="270" t="s">
        <v>3231</v>
      </c>
      <c r="E225" s="270" t="s">
        <v>3232</v>
      </c>
      <c r="F225" s="270" t="s">
        <v>3230</v>
      </c>
      <c r="G225" s="270" t="s">
        <v>3233</v>
      </c>
      <c r="H225" s="304" t="s">
        <v>3234</v>
      </c>
      <c r="I225" s="270" t="s">
        <v>3233</v>
      </c>
      <c r="J225" s="270" t="s">
        <v>3235</v>
      </c>
      <c r="K225" s="270" t="s">
        <v>3236</v>
      </c>
      <c r="L225" s="289">
        <v>143937</v>
      </c>
      <c r="M225" s="289">
        <v>9038</v>
      </c>
      <c r="N225" s="289">
        <v>8147</v>
      </c>
      <c r="O225" s="270" t="s">
        <v>3219</v>
      </c>
      <c r="P225" s="270">
        <v>400</v>
      </c>
      <c r="Q225" s="270">
        <v>1</v>
      </c>
      <c r="R225" s="270">
        <v>8</v>
      </c>
      <c r="S225" s="270">
        <v>3200</v>
      </c>
      <c r="T225" s="270" t="s">
        <v>3219</v>
      </c>
      <c r="U225" s="289">
        <v>73</v>
      </c>
      <c r="V225" s="289">
        <v>109</v>
      </c>
      <c r="W225" s="222">
        <v>10000</v>
      </c>
      <c r="X225" s="222">
        <v>10000</v>
      </c>
      <c r="Y225" s="270" t="s">
        <v>3221</v>
      </c>
      <c r="Z225" s="270"/>
      <c r="AA225" s="270">
        <v>1999</v>
      </c>
      <c r="AB225" s="270">
        <v>17847</v>
      </c>
      <c r="AC225" s="270">
        <v>800</v>
      </c>
      <c r="AD225" s="270">
        <v>530</v>
      </c>
      <c r="AE225" s="270"/>
      <c r="AF225" s="270"/>
      <c r="AG225" s="270"/>
      <c r="AH225" s="222">
        <v>19177</v>
      </c>
      <c r="AI225" s="270"/>
      <c r="AJ225" s="270"/>
      <c r="AK225" s="270"/>
      <c r="AL225" s="270"/>
      <c r="AM225" s="270"/>
      <c r="AN225" s="270"/>
      <c r="AO225" s="270"/>
      <c r="AP225" s="270"/>
      <c r="AQ225" s="270" t="s">
        <v>3237</v>
      </c>
      <c r="AR225" s="270">
        <v>1</v>
      </c>
      <c r="AS225" s="270">
        <v>7957</v>
      </c>
      <c r="AT225" s="270" t="s">
        <v>3238</v>
      </c>
      <c r="AU225" s="270" t="s">
        <v>3230</v>
      </c>
      <c r="AV225" s="270"/>
      <c r="AW225" s="270"/>
      <c r="AX225" s="270"/>
      <c r="AY225" s="270"/>
      <c r="AZ225" s="270"/>
      <c r="BA225" s="270"/>
      <c r="BB225" s="270"/>
      <c r="BC225" s="270"/>
      <c r="BD225" s="270"/>
      <c r="BE225" s="270"/>
      <c r="BF225" s="312"/>
      <c r="BG225" s="312"/>
      <c r="BH225" s="312"/>
      <c r="BI225" s="312"/>
      <c r="BJ225" s="312"/>
      <c r="BK225" s="313"/>
    </row>
    <row r="226" spans="1:63" ht="25.5" hidden="1" customHeight="1">
      <c r="A226" s="117" t="s">
        <v>228</v>
      </c>
      <c r="B226" s="311"/>
      <c r="C226" s="270" t="s">
        <v>3239</v>
      </c>
      <c r="D226" s="270" t="s">
        <v>3240</v>
      </c>
      <c r="E226" s="343" t="s">
        <v>3241</v>
      </c>
      <c r="F226" s="270" t="s">
        <v>3239</v>
      </c>
      <c r="G226" s="270" t="s">
        <v>3242</v>
      </c>
      <c r="H226" s="304" t="s">
        <v>3243</v>
      </c>
      <c r="I226" s="270" t="s">
        <v>3244</v>
      </c>
      <c r="J226" s="270">
        <v>2</v>
      </c>
      <c r="K226" s="270" t="s">
        <v>3245</v>
      </c>
      <c r="L226" s="289">
        <v>56952</v>
      </c>
      <c r="M226" s="289">
        <v>9105.82</v>
      </c>
      <c r="N226" s="289">
        <v>2304.3000000000002</v>
      </c>
      <c r="O226" s="270" t="s">
        <v>3219</v>
      </c>
      <c r="P226" s="270">
        <v>400</v>
      </c>
      <c r="Q226" s="270">
        <v>1.2</v>
      </c>
      <c r="R226" s="270">
        <v>8</v>
      </c>
      <c r="S226" s="270"/>
      <c r="T226" s="270" t="s">
        <v>3220</v>
      </c>
      <c r="U226" s="289">
        <v>70</v>
      </c>
      <c r="V226" s="289">
        <v>109</v>
      </c>
      <c r="W226" s="222">
        <v>5302</v>
      </c>
      <c r="X226" s="222">
        <v>10000</v>
      </c>
      <c r="Y226" s="270" t="s">
        <v>3221</v>
      </c>
      <c r="Z226" s="270" t="s">
        <v>3211</v>
      </c>
      <c r="AA226" s="270">
        <v>2005</v>
      </c>
      <c r="AB226" s="270">
        <v>34</v>
      </c>
      <c r="AC226" s="270">
        <v>7</v>
      </c>
      <c r="AD226" s="270">
        <v>4</v>
      </c>
      <c r="AE226" s="270"/>
      <c r="AF226" s="270"/>
      <c r="AG226" s="270"/>
      <c r="AH226" s="222">
        <v>6740</v>
      </c>
      <c r="AI226" s="270"/>
      <c r="AJ226" s="270"/>
      <c r="AK226" s="270"/>
      <c r="AL226" s="270"/>
      <c r="AM226" s="270"/>
      <c r="AN226" s="270"/>
      <c r="AO226" s="270"/>
      <c r="AP226" s="270"/>
      <c r="AQ226" s="270"/>
      <c r="AR226" s="270"/>
      <c r="AS226" s="270"/>
      <c r="AT226" s="290"/>
      <c r="AU226" s="270"/>
      <c r="AV226" s="270"/>
      <c r="AW226" s="270"/>
      <c r="AX226" s="270"/>
      <c r="AY226" s="270"/>
      <c r="AZ226" s="270"/>
      <c r="BA226" s="270"/>
      <c r="BB226" s="270"/>
      <c r="BC226" s="270"/>
      <c r="BD226" s="270"/>
      <c r="BE226" s="270"/>
      <c r="BF226" s="312"/>
      <c r="BG226" s="312"/>
      <c r="BH226" s="312"/>
      <c r="BI226" s="312"/>
      <c r="BJ226" s="312"/>
      <c r="BK226" s="281" t="s">
        <v>3246</v>
      </c>
    </row>
    <row r="227" spans="1:63" ht="25.5" hidden="1" customHeight="1">
      <c r="A227" s="117" t="s">
        <v>365</v>
      </c>
      <c r="B227" s="311"/>
      <c r="C227" s="270" t="s">
        <v>3247</v>
      </c>
      <c r="D227" s="270" t="s">
        <v>3248</v>
      </c>
      <c r="E227" s="270" t="s">
        <v>3249</v>
      </c>
      <c r="F227" s="270" t="s">
        <v>3247</v>
      </c>
      <c r="G227" s="270" t="s">
        <v>3250</v>
      </c>
      <c r="H227" s="338" t="s">
        <v>3251</v>
      </c>
      <c r="I227" s="270" t="s">
        <v>3247</v>
      </c>
      <c r="J227" s="270">
        <v>1</v>
      </c>
      <c r="K227" s="270" t="s">
        <v>3252</v>
      </c>
      <c r="L227" s="289">
        <v>92560</v>
      </c>
      <c r="M227" s="289">
        <v>10520</v>
      </c>
      <c r="N227" s="289">
        <v>18545</v>
      </c>
      <c r="O227" s="270" t="s">
        <v>3219</v>
      </c>
      <c r="P227" s="270">
        <v>400</v>
      </c>
      <c r="Q227" s="270">
        <v>1.2</v>
      </c>
      <c r="R227" s="270">
        <v>8</v>
      </c>
      <c r="S227" s="270"/>
      <c r="T227" s="270" t="s">
        <v>3209</v>
      </c>
      <c r="U227" s="289">
        <v>70</v>
      </c>
      <c r="V227" s="289">
        <v>105</v>
      </c>
      <c r="W227" s="222">
        <v>22692</v>
      </c>
      <c r="X227" s="222">
        <v>25000</v>
      </c>
      <c r="Y227" s="270" t="s">
        <v>3210</v>
      </c>
      <c r="Z227" s="270" t="s">
        <v>3211</v>
      </c>
      <c r="AA227" s="270">
        <v>1998</v>
      </c>
      <c r="AB227" s="270">
        <v>5888</v>
      </c>
      <c r="AC227" s="270">
        <v>200</v>
      </c>
      <c r="AD227" s="270">
        <v>480</v>
      </c>
      <c r="AE227" s="270">
        <v>30</v>
      </c>
      <c r="AF227" s="270">
        <v>29</v>
      </c>
      <c r="AG227" s="270" t="s">
        <v>3253</v>
      </c>
      <c r="AH227" s="222">
        <v>6627</v>
      </c>
      <c r="AI227" s="270">
        <v>1988</v>
      </c>
      <c r="AJ227" s="270"/>
      <c r="AK227" s="270"/>
      <c r="AL227" s="270"/>
      <c r="AM227" s="270"/>
      <c r="AN227" s="270"/>
      <c r="AO227" s="270"/>
      <c r="AP227" s="270"/>
      <c r="AQ227" s="270"/>
      <c r="AR227" s="270"/>
      <c r="AS227" s="270"/>
      <c r="AT227" s="290"/>
      <c r="AU227" s="270"/>
      <c r="AV227" s="270"/>
      <c r="AW227" s="270"/>
      <c r="AX227" s="270"/>
      <c r="AY227" s="270"/>
      <c r="AZ227" s="270"/>
      <c r="BA227" s="270"/>
      <c r="BB227" s="270"/>
      <c r="BC227" s="270"/>
      <c r="BD227" s="270"/>
      <c r="BE227" s="270"/>
      <c r="BF227" s="312"/>
      <c r="BG227" s="312"/>
      <c r="BH227" s="312"/>
      <c r="BI227" s="312"/>
      <c r="BJ227" s="312"/>
      <c r="BK227" s="313"/>
    </row>
    <row r="228" spans="1:63" ht="25.5" hidden="1" customHeight="1">
      <c r="A228" s="117" t="s">
        <v>365</v>
      </c>
      <c r="B228" s="315"/>
      <c r="C228" s="274" t="s">
        <v>3247</v>
      </c>
      <c r="D228" s="274"/>
      <c r="E228" s="291" t="s">
        <v>3254</v>
      </c>
      <c r="F228" s="274" t="s">
        <v>3247</v>
      </c>
      <c r="G228" s="274"/>
      <c r="H228" s="274"/>
      <c r="I228" s="274" t="s">
        <v>3247</v>
      </c>
      <c r="J228" s="274"/>
      <c r="K228" s="275">
        <v>18410</v>
      </c>
      <c r="L228" s="275">
        <v>18410</v>
      </c>
      <c r="M228" s="275">
        <v>140</v>
      </c>
      <c r="N228" s="274">
        <v>140</v>
      </c>
      <c r="O228" s="276" t="s">
        <v>3219</v>
      </c>
      <c r="P228" s="275">
        <v>400</v>
      </c>
      <c r="Q228" s="275">
        <v>6500</v>
      </c>
      <c r="R228" s="275">
        <v>4</v>
      </c>
      <c r="S228" s="275"/>
      <c r="T228" s="276" t="s">
        <v>3220</v>
      </c>
      <c r="U228" s="274">
        <v>72</v>
      </c>
      <c r="V228" s="274">
        <v>109</v>
      </c>
      <c r="W228" s="276">
        <v>560</v>
      </c>
      <c r="X228" s="284">
        <v>5000</v>
      </c>
      <c r="Y228" s="274"/>
      <c r="Z228" s="274"/>
      <c r="AA228" s="274">
        <v>2006</v>
      </c>
      <c r="AB228" s="274"/>
      <c r="AC228" s="274"/>
      <c r="AD228" s="275">
        <v>2900</v>
      </c>
      <c r="AE228" s="274"/>
      <c r="AF228" s="274"/>
      <c r="AG228" s="274"/>
      <c r="AH228" s="274">
        <v>2900</v>
      </c>
      <c r="AI228" s="274"/>
      <c r="AJ228" s="274"/>
      <c r="AK228" s="274"/>
      <c r="AL228" s="274"/>
      <c r="AM228" s="274"/>
      <c r="AN228" s="274"/>
      <c r="AO228" s="274"/>
      <c r="AP228" s="274"/>
      <c r="AQ228" s="274"/>
      <c r="AR228" s="274"/>
      <c r="AS228" s="274"/>
      <c r="AT228" s="274"/>
      <c r="AU228" s="274"/>
      <c r="AV228" s="274"/>
      <c r="AW228" s="274"/>
      <c r="AX228" s="274"/>
      <c r="AY228" s="274"/>
      <c r="AZ228" s="274" t="s">
        <v>3255</v>
      </c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5"/>
    </row>
    <row r="229" spans="1:63" ht="25.5" hidden="1" customHeight="1">
      <c r="A229" s="117" t="s">
        <v>365</v>
      </c>
      <c r="B229" s="311"/>
      <c r="C229" s="270" t="s">
        <v>3256</v>
      </c>
      <c r="D229" s="270" t="s">
        <v>3257</v>
      </c>
      <c r="E229" s="270" t="s">
        <v>3258</v>
      </c>
      <c r="F229" s="270" t="s">
        <v>3256</v>
      </c>
      <c r="G229" s="270" t="s">
        <v>3259</v>
      </c>
      <c r="H229" s="304" t="s">
        <v>3260</v>
      </c>
      <c r="I229" s="270" t="s">
        <v>3261</v>
      </c>
      <c r="J229" s="270">
        <v>3</v>
      </c>
      <c r="K229" s="270"/>
      <c r="L229" s="289">
        <v>28106</v>
      </c>
      <c r="M229" s="289">
        <v>1329</v>
      </c>
      <c r="N229" s="289">
        <v>1329</v>
      </c>
      <c r="O229" s="270" t="s">
        <v>3219</v>
      </c>
      <c r="P229" s="270">
        <v>400</v>
      </c>
      <c r="Q229" s="270">
        <v>1.2</v>
      </c>
      <c r="R229" s="270">
        <v>8</v>
      </c>
      <c r="S229" s="270">
        <v>3840</v>
      </c>
      <c r="T229" s="270" t="s">
        <v>3209</v>
      </c>
      <c r="U229" s="289">
        <v>70</v>
      </c>
      <c r="V229" s="289">
        <v>110</v>
      </c>
      <c r="W229" s="222">
        <v>10000</v>
      </c>
      <c r="X229" s="222">
        <v>10000</v>
      </c>
      <c r="Y229" s="270" t="s">
        <v>3221</v>
      </c>
      <c r="Z229" s="270" t="s">
        <v>3211</v>
      </c>
      <c r="AA229" s="270">
        <v>1987</v>
      </c>
      <c r="AB229" s="270">
        <v>530</v>
      </c>
      <c r="AC229" s="270">
        <v>260</v>
      </c>
      <c r="AD229" s="270">
        <v>500</v>
      </c>
      <c r="AE229" s="270"/>
      <c r="AF229" s="270"/>
      <c r="AG229" s="270"/>
      <c r="AH229" s="222">
        <v>1290</v>
      </c>
      <c r="AI229" s="270">
        <v>1999</v>
      </c>
      <c r="AJ229" s="270">
        <v>2003</v>
      </c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9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312"/>
      <c r="BG229" s="312"/>
      <c r="BH229" s="312"/>
      <c r="BI229" s="312"/>
      <c r="BJ229" s="312"/>
      <c r="BK229" s="313"/>
    </row>
    <row r="230" spans="1:63" ht="25.5" hidden="1" customHeight="1">
      <c r="A230" s="117" t="s">
        <v>365</v>
      </c>
      <c r="B230" s="311"/>
      <c r="C230" s="270" t="s">
        <v>3262</v>
      </c>
      <c r="D230" s="270" t="s">
        <v>3263</v>
      </c>
      <c r="E230" s="270" t="s">
        <v>3264</v>
      </c>
      <c r="F230" s="270" t="s">
        <v>3262</v>
      </c>
      <c r="G230" s="270" t="s">
        <v>3265</v>
      </c>
      <c r="H230" s="304"/>
      <c r="I230" s="270" t="s">
        <v>3266</v>
      </c>
      <c r="J230" s="270">
        <v>10</v>
      </c>
      <c r="K230" s="270" t="s">
        <v>3267</v>
      </c>
      <c r="L230" s="289">
        <v>96288</v>
      </c>
      <c r="M230" s="289">
        <v>343.12</v>
      </c>
      <c r="N230" s="289">
        <v>763</v>
      </c>
      <c r="O230" s="270" t="s">
        <v>3219</v>
      </c>
      <c r="P230" s="270">
        <v>400</v>
      </c>
      <c r="Q230" s="270">
        <v>1.2</v>
      </c>
      <c r="R230" s="270">
        <v>8</v>
      </c>
      <c r="S230" s="270"/>
      <c r="T230" s="270" t="s">
        <v>3209</v>
      </c>
      <c r="U230" s="289">
        <v>70</v>
      </c>
      <c r="V230" s="289">
        <v>105</v>
      </c>
      <c r="W230" s="222">
        <v>10000</v>
      </c>
      <c r="X230" s="222">
        <v>10000</v>
      </c>
      <c r="Y230" s="270" t="s">
        <v>3221</v>
      </c>
      <c r="Z230" s="270" t="s">
        <v>3211</v>
      </c>
      <c r="AA230" s="270">
        <v>1993</v>
      </c>
      <c r="AB230" s="270">
        <v>1815</v>
      </c>
      <c r="AC230" s="270"/>
      <c r="AD230" s="270">
        <v>390</v>
      </c>
      <c r="AE230" s="270"/>
      <c r="AF230" s="270"/>
      <c r="AG230" s="270"/>
      <c r="AH230" s="222">
        <v>2205</v>
      </c>
      <c r="AI230" s="270"/>
      <c r="AJ230" s="270"/>
      <c r="AK230" s="270"/>
      <c r="AL230" s="270"/>
      <c r="AM230" s="270"/>
      <c r="AN230" s="270"/>
      <c r="AO230" s="270"/>
      <c r="AP230" s="270" t="s">
        <v>3268</v>
      </c>
      <c r="AQ230" s="270"/>
      <c r="AR230" s="270"/>
      <c r="AS230" s="270"/>
      <c r="AT230" s="290"/>
      <c r="AU230" s="270"/>
      <c r="AV230" s="270"/>
      <c r="AW230" s="270"/>
      <c r="AX230" s="270"/>
      <c r="AY230" s="270"/>
      <c r="AZ230" s="270"/>
      <c r="BA230" s="270"/>
      <c r="BB230" s="270"/>
      <c r="BC230" s="270"/>
      <c r="BD230" s="270"/>
      <c r="BE230" s="270"/>
      <c r="BF230" s="312"/>
      <c r="BG230" s="312"/>
      <c r="BH230" s="312"/>
      <c r="BI230" s="312"/>
      <c r="BJ230" s="312"/>
      <c r="BK230" s="345" t="s">
        <v>3269</v>
      </c>
    </row>
    <row r="231" spans="1:63" ht="25.5" hidden="1" customHeight="1">
      <c r="A231" s="117" t="s">
        <v>365</v>
      </c>
      <c r="B231" s="337"/>
      <c r="C231" s="270" t="s">
        <v>3270</v>
      </c>
      <c r="D231" s="270"/>
      <c r="E231" s="270" t="s">
        <v>3271</v>
      </c>
      <c r="F231" s="270" t="s">
        <v>3270</v>
      </c>
      <c r="G231" s="270"/>
      <c r="H231" s="304"/>
      <c r="I231" s="270" t="s">
        <v>3270</v>
      </c>
      <c r="J231" s="270"/>
      <c r="K231" s="270"/>
      <c r="L231" s="289">
        <v>72775</v>
      </c>
      <c r="M231" s="289">
        <v>367</v>
      </c>
      <c r="N231" s="289">
        <v>763</v>
      </c>
      <c r="O231" s="270" t="s">
        <v>3219</v>
      </c>
      <c r="P231" s="270">
        <v>400</v>
      </c>
      <c r="Q231" s="270"/>
      <c r="R231" s="270">
        <v>6</v>
      </c>
      <c r="S231" s="270"/>
      <c r="T231" s="270" t="s">
        <v>3220</v>
      </c>
      <c r="U231" s="289">
        <v>68</v>
      </c>
      <c r="V231" s="289">
        <v>105</v>
      </c>
      <c r="W231" s="222">
        <v>3000</v>
      </c>
      <c r="X231" s="222">
        <v>5000</v>
      </c>
      <c r="Y231" s="270"/>
      <c r="Z231" s="270"/>
      <c r="AA231" s="270">
        <v>1992</v>
      </c>
      <c r="AB231" s="270"/>
      <c r="AC231" s="270"/>
      <c r="AD231" s="270"/>
      <c r="AE231" s="270"/>
      <c r="AF231" s="270"/>
      <c r="AG231" s="270"/>
      <c r="AH231" s="222">
        <v>2370</v>
      </c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290"/>
      <c r="AU231" s="270"/>
      <c r="AV231" s="270"/>
      <c r="AW231" s="270"/>
      <c r="AX231" s="270"/>
      <c r="AY231" s="270"/>
      <c r="AZ231" s="270"/>
      <c r="BA231" s="270"/>
      <c r="BB231" s="270"/>
      <c r="BC231" s="270"/>
      <c r="BD231" s="270"/>
      <c r="BE231" s="270"/>
      <c r="BF231" s="312"/>
      <c r="BG231" s="312"/>
      <c r="BH231" s="312"/>
      <c r="BI231" s="312"/>
      <c r="BJ231" s="312"/>
      <c r="BK231" s="270" t="s">
        <v>3272</v>
      </c>
    </row>
    <row r="232" spans="1:63" ht="25.5" hidden="1" customHeight="1">
      <c r="A232" s="117" t="s">
        <v>365</v>
      </c>
      <c r="B232" s="311"/>
      <c r="C232" s="270" t="s">
        <v>3273</v>
      </c>
      <c r="D232" s="270" t="s">
        <v>3274</v>
      </c>
      <c r="E232" s="270" t="s">
        <v>3275</v>
      </c>
      <c r="F232" s="270" t="s">
        <v>3273</v>
      </c>
      <c r="G232" s="270" t="s">
        <v>3276</v>
      </c>
      <c r="H232" s="304" t="s">
        <v>3277</v>
      </c>
      <c r="I232" s="270" t="s">
        <v>3273</v>
      </c>
      <c r="J232" s="270">
        <v>4</v>
      </c>
      <c r="K232" s="270" t="s">
        <v>3278</v>
      </c>
      <c r="L232" s="289">
        <v>31795</v>
      </c>
      <c r="M232" s="289">
        <v>5468</v>
      </c>
      <c r="N232" s="289">
        <v>6318</v>
      </c>
      <c r="O232" s="270" t="s">
        <v>3279</v>
      </c>
      <c r="P232" s="270">
        <v>400</v>
      </c>
      <c r="Q232" s="270">
        <v>1.2</v>
      </c>
      <c r="R232" s="270">
        <v>8</v>
      </c>
      <c r="S232" s="270"/>
      <c r="T232" s="270" t="s">
        <v>3209</v>
      </c>
      <c r="U232" s="289">
        <v>70</v>
      </c>
      <c r="V232" s="289">
        <v>157</v>
      </c>
      <c r="W232" s="222">
        <v>15000</v>
      </c>
      <c r="X232" s="222">
        <v>15000</v>
      </c>
      <c r="Y232" s="270" t="s">
        <v>3221</v>
      </c>
      <c r="Z232" s="270" t="s">
        <v>3211</v>
      </c>
      <c r="AA232" s="270">
        <v>1991</v>
      </c>
      <c r="AB232" s="270">
        <v>996</v>
      </c>
      <c r="AC232" s="270">
        <v>309</v>
      </c>
      <c r="AD232" s="270">
        <v>400</v>
      </c>
      <c r="AE232" s="270"/>
      <c r="AF232" s="270"/>
      <c r="AG232" s="270"/>
      <c r="AH232" s="222">
        <v>1705</v>
      </c>
      <c r="AI232" s="270"/>
      <c r="AJ232" s="270"/>
      <c r="AK232" s="270"/>
      <c r="AL232" s="270"/>
      <c r="AM232" s="270"/>
      <c r="AN232" s="270"/>
      <c r="AO232" s="270"/>
      <c r="AP232" s="270"/>
      <c r="AQ232" s="270" t="s">
        <v>3222</v>
      </c>
      <c r="AR232" s="270">
        <v>4</v>
      </c>
      <c r="AS232" s="270">
        <v>2954</v>
      </c>
      <c r="AT232" s="290" t="s">
        <v>3280</v>
      </c>
      <c r="AU232" s="270" t="s">
        <v>3281</v>
      </c>
      <c r="AV232" s="270"/>
      <c r="AW232" s="270"/>
      <c r="AX232" s="270"/>
      <c r="AY232" s="270"/>
      <c r="AZ232" s="270"/>
      <c r="BA232" s="270"/>
      <c r="BB232" s="270"/>
      <c r="BC232" s="270"/>
      <c r="BD232" s="270"/>
      <c r="BE232" s="270"/>
      <c r="BF232" s="312"/>
      <c r="BG232" s="312"/>
      <c r="BH232" s="312"/>
      <c r="BI232" s="312"/>
      <c r="BJ232" s="312"/>
      <c r="BK232" s="270"/>
    </row>
    <row r="233" spans="1:63" ht="25.5" hidden="1" customHeight="1">
      <c r="A233" s="140"/>
      <c r="B233" s="311"/>
      <c r="C233" s="270" t="s">
        <v>3273</v>
      </c>
      <c r="D233" s="313"/>
      <c r="E233" s="270" t="s">
        <v>3282</v>
      </c>
      <c r="F233" s="270" t="s">
        <v>3273</v>
      </c>
      <c r="G233" s="270" t="s">
        <v>425</v>
      </c>
      <c r="H233" s="304" t="s">
        <v>3277</v>
      </c>
      <c r="I233" s="270" t="s">
        <v>3273</v>
      </c>
      <c r="J233" s="270"/>
      <c r="K233" s="313"/>
      <c r="L233" s="289"/>
      <c r="M233" s="289" t="s">
        <v>3283</v>
      </c>
      <c r="N233" s="289" t="s">
        <v>3283</v>
      </c>
      <c r="O233" s="270" t="s">
        <v>3219</v>
      </c>
      <c r="P233" s="270">
        <v>100</v>
      </c>
      <c r="Q233" s="270">
        <v>1.2</v>
      </c>
      <c r="R233" s="270">
        <v>2</v>
      </c>
      <c r="S233" s="313"/>
      <c r="T233" s="270" t="s">
        <v>3283</v>
      </c>
      <c r="U233" s="270" t="s">
        <v>3283</v>
      </c>
      <c r="V233" s="270" t="s">
        <v>3283</v>
      </c>
      <c r="W233" s="270" t="s">
        <v>3283</v>
      </c>
      <c r="X233" s="270" t="s">
        <v>3283</v>
      </c>
      <c r="Y233" s="313"/>
      <c r="Z233" s="313"/>
      <c r="AA233" s="270">
        <v>2011</v>
      </c>
      <c r="AB233" s="313"/>
      <c r="AC233" s="313"/>
      <c r="AD233" s="313"/>
      <c r="AE233" s="313"/>
      <c r="AF233" s="313"/>
      <c r="AG233" s="313"/>
      <c r="AH233" s="222">
        <v>132</v>
      </c>
      <c r="AI233" s="312"/>
      <c r="AJ233" s="312"/>
      <c r="AK233" s="312"/>
      <c r="AL233" s="312"/>
      <c r="AM233" s="312"/>
      <c r="AN233" s="312"/>
      <c r="AO233" s="312"/>
      <c r="AP233" s="312"/>
      <c r="AQ233" s="312"/>
      <c r="AR233" s="312"/>
      <c r="AS233" s="312"/>
      <c r="AT233" s="312"/>
      <c r="AU233" s="312"/>
      <c r="AV233" s="312"/>
      <c r="AW233" s="312"/>
      <c r="AX233" s="312"/>
      <c r="AY233" s="312"/>
      <c r="AZ233" s="312"/>
      <c r="BA233" s="312"/>
      <c r="BB233" s="312"/>
      <c r="BC233" s="312"/>
      <c r="BD233" s="312"/>
      <c r="BE233" s="312"/>
      <c r="BF233" s="312"/>
      <c r="BG233" s="312"/>
      <c r="BH233" s="312"/>
      <c r="BI233" s="312"/>
      <c r="BJ233" s="312"/>
      <c r="BK233" s="270" t="s">
        <v>3284</v>
      </c>
    </row>
    <row r="234" spans="1:63" s="3" customFormat="1" ht="25.5" hidden="1" customHeight="1">
      <c r="A234" s="140"/>
      <c r="B234" s="311"/>
      <c r="C234" s="270" t="s">
        <v>3285</v>
      </c>
      <c r="D234" s="270" t="s">
        <v>3286</v>
      </c>
      <c r="E234" s="270" t="s">
        <v>3287</v>
      </c>
      <c r="F234" s="270" t="s">
        <v>3285</v>
      </c>
      <c r="G234" s="270" t="s">
        <v>3288</v>
      </c>
      <c r="H234" s="304" t="s">
        <v>3289</v>
      </c>
      <c r="I234" s="270" t="s">
        <v>3285</v>
      </c>
      <c r="J234" s="270">
        <v>3</v>
      </c>
      <c r="K234" s="270" t="s">
        <v>3290</v>
      </c>
      <c r="L234" s="289">
        <v>98813</v>
      </c>
      <c r="M234" s="289">
        <v>7317</v>
      </c>
      <c r="N234" s="289">
        <v>9708</v>
      </c>
      <c r="O234" s="270" t="s">
        <v>3208</v>
      </c>
      <c r="P234" s="270">
        <v>400</v>
      </c>
      <c r="Q234" s="270">
        <v>1.2</v>
      </c>
      <c r="R234" s="270">
        <v>8</v>
      </c>
      <c r="S234" s="270"/>
      <c r="T234" s="270" t="s">
        <v>3209</v>
      </c>
      <c r="U234" s="289">
        <v>73</v>
      </c>
      <c r="V234" s="289">
        <v>109</v>
      </c>
      <c r="W234" s="289">
        <v>11000</v>
      </c>
      <c r="X234" s="222">
        <v>12000</v>
      </c>
      <c r="Y234" s="222">
        <v>10000</v>
      </c>
      <c r="Z234" s="270" t="s">
        <v>3221</v>
      </c>
      <c r="AA234" s="270">
        <v>2009</v>
      </c>
      <c r="AB234" s="270">
        <v>1985</v>
      </c>
      <c r="AC234" s="270">
        <v>298</v>
      </c>
      <c r="AD234" s="270"/>
      <c r="AE234" s="270">
        <v>450</v>
      </c>
      <c r="AF234" s="270"/>
      <c r="AG234" s="270"/>
      <c r="AH234" s="289">
        <v>32500</v>
      </c>
      <c r="AI234" s="222">
        <v>748</v>
      </c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0"/>
      <c r="AT234" s="270"/>
      <c r="AU234" s="290"/>
      <c r="AV234" s="270"/>
      <c r="AW234" s="270"/>
      <c r="AX234" s="270"/>
      <c r="AY234" s="270"/>
      <c r="AZ234" s="270"/>
      <c r="BA234" s="270"/>
      <c r="BB234" s="270"/>
      <c r="BC234" s="270"/>
      <c r="BD234" s="270"/>
      <c r="BE234" s="270"/>
      <c r="BF234" s="270"/>
      <c r="BG234" s="312"/>
      <c r="BH234" s="312"/>
      <c r="BI234" s="312"/>
      <c r="BJ234" s="312"/>
      <c r="BK234" s="270" t="s">
        <v>3291</v>
      </c>
    </row>
    <row r="235" spans="1:63" s="3" customFormat="1" ht="25.5" hidden="1" customHeight="1">
      <c r="A235" s="117" t="s">
        <v>365</v>
      </c>
      <c r="B235" s="299"/>
      <c r="C235" s="270" t="s">
        <v>3292</v>
      </c>
      <c r="D235" s="270" t="s">
        <v>3293</v>
      </c>
      <c r="E235" s="270" t="s">
        <v>3294</v>
      </c>
      <c r="F235" s="270" t="s">
        <v>3292</v>
      </c>
      <c r="G235" s="270" t="s">
        <v>3295</v>
      </c>
      <c r="H235" s="304"/>
      <c r="I235" s="270" t="s">
        <v>3296</v>
      </c>
      <c r="J235" s="270">
        <v>4</v>
      </c>
      <c r="K235" s="270" t="s">
        <v>3297</v>
      </c>
      <c r="L235" s="289">
        <v>52751</v>
      </c>
      <c r="M235" s="289">
        <v>729</v>
      </c>
      <c r="N235" s="289">
        <v>729</v>
      </c>
      <c r="O235" s="270" t="s">
        <v>3279</v>
      </c>
      <c r="P235" s="270">
        <v>400</v>
      </c>
      <c r="Q235" s="270">
        <v>1.2</v>
      </c>
      <c r="R235" s="270">
        <v>8</v>
      </c>
      <c r="S235" s="270">
        <v>22492</v>
      </c>
      <c r="T235" s="270" t="s">
        <v>3209</v>
      </c>
      <c r="U235" s="289">
        <v>73</v>
      </c>
      <c r="V235" s="289">
        <v>103</v>
      </c>
      <c r="W235" s="222">
        <v>6525</v>
      </c>
      <c r="X235" s="222">
        <v>10000</v>
      </c>
      <c r="Y235" s="270" t="s">
        <v>3210</v>
      </c>
      <c r="Z235" s="270" t="s">
        <v>3211</v>
      </c>
      <c r="AA235" s="270">
        <v>1990</v>
      </c>
      <c r="AB235" s="270">
        <v>3252</v>
      </c>
      <c r="AC235" s="270">
        <v>500</v>
      </c>
      <c r="AD235" s="270">
        <v>950</v>
      </c>
      <c r="AE235" s="270">
        <v>50</v>
      </c>
      <c r="AF235" s="270"/>
      <c r="AG235" s="270"/>
      <c r="AH235" s="222">
        <v>4752</v>
      </c>
      <c r="AI235" s="270" t="s">
        <v>3298</v>
      </c>
      <c r="AJ235" s="270" t="s">
        <v>3299</v>
      </c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9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312"/>
      <c r="BG235" s="312"/>
      <c r="BH235" s="312"/>
      <c r="BI235" s="312"/>
      <c r="BJ235" s="312"/>
      <c r="BK235" s="270"/>
    </row>
    <row r="236" spans="1:63" s="3" customFormat="1" ht="25.5" hidden="1" customHeight="1">
      <c r="A236" s="117" t="s">
        <v>228</v>
      </c>
      <c r="B236" s="311" t="s">
        <v>2177</v>
      </c>
      <c r="C236" s="270" t="s">
        <v>2146</v>
      </c>
      <c r="D236" s="270"/>
      <c r="E236" s="272">
        <f>COUNTA(E237:E248)</f>
        <v>12</v>
      </c>
      <c r="F236" s="270"/>
      <c r="G236" s="270"/>
      <c r="H236" s="304"/>
      <c r="I236" s="270"/>
      <c r="J236" s="270"/>
      <c r="K236" s="270"/>
      <c r="L236" s="289">
        <f>SUM(L237:L248)</f>
        <v>691700</v>
      </c>
      <c r="M236" s="289">
        <f>SUM(M237:M248)</f>
        <v>21041</v>
      </c>
      <c r="N236" s="289">
        <f>SUM(N237:N248)</f>
        <v>47864</v>
      </c>
      <c r="O236" s="270"/>
      <c r="P236" s="270"/>
      <c r="Q236" s="270"/>
      <c r="R236" s="270"/>
      <c r="S236" s="270"/>
      <c r="T236" s="270"/>
      <c r="U236" s="289"/>
      <c r="V236" s="289"/>
      <c r="W236" s="222"/>
      <c r="X236" s="222"/>
      <c r="Y236" s="270"/>
      <c r="Z236" s="270"/>
      <c r="AA236" s="270"/>
      <c r="AB236" s="270"/>
      <c r="AC236" s="270"/>
      <c r="AD236" s="270"/>
      <c r="AE236" s="270"/>
      <c r="AF236" s="270"/>
      <c r="AG236" s="270"/>
      <c r="AH236" s="222"/>
      <c r="AI236" s="270"/>
      <c r="AJ236" s="270"/>
      <c r="AK236" s="270"/>
      <c r="AL236" s="270"/>
      <c r="AM236" s="270"/>
      <c r="AN236" s="270"/>
      <c r="AO236" s="270"/>
      <c r="AP236" s="270"/>
      <c r="AQ236" s="270"/>
      <c r="AR236" s="270"/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270"/>
      <c r="BI236" s="270"/>
      <c r="BJ236" s="270"/>
      <c r="BK236" s="270"/>
    </row>
    <row r="237" spans="1:63" s="3" customFormat="1" ht="25.5" hidden="1" customHeight="1">
      <c r="A237" s="117" t="s">
        <v>194</v>
      </c>
      <c r="B237" s="311"/>
      <c r="C237" s="270" t="s">
        <v>2178</v>
      </c>
      <c r="D237" s="270" t="s">
        <v>2179</v>
      </c>
      <c r="E237" s="270" t="s">
        <v>2180</v>
      </c>
      <c r="F237" s="270" t="s">
        <v>2181</v>
      </c>
      <c r="G237" s="270" t="s">
        <v>2182</v>
      </c>
      <c r="H237" s="304" t="s">
        <v>2183</v>
      </c>
      <c r="I237" s="270" t="s">
        <v>2184</v>
      </c>
      <c r="J237" s="270" t="s">
        <v>2185</v>
      </c>
      <c r="K237" s="270" t="s">
        <v>2186</v>
      </c>
      <c r="L237" s="289">
        <v>63000</v>
      </c>
      <c r="M237" s="289">
        <v>11399</v>
      </c>
      <c r="N237" s="289">
        <v>37476</v>
      </c>
      <c r="O237" s="270" t="s">
        <v>2151</v>
      </c>
      <c r="P237" s="270">
        <v>400</v>
      </c>
      <c r="Q237" s="270" t="s">
        <v>2187</v>
      </c>
      <c r="R237" s="270">
        <v>8</v>
      </c>
      <c r="S237" s="270" t="s">
        <v>2188</v>
      </c>
      <c r="T237" s="270" t="s">
        <v>2154</v>
      </c>
      <c r="U237" s="289">
        <v>75</v>
      </c>
      <c r="V237" s="289">
        <v>109</v>
      </c>
      <c r="W237" s="222">
        <v>20053</v>
      </c>
      <c r="X237" s="222">
        <v>25000</v>
      </c>
      <c r="Y237" s="270" t="s">
        <v>2189</v>
      </c>
      <c r="Z237" s="270" t="s">
        <v>2190</v>
      </c>
      <c r="AA237" s="281">
        <v>1984</v>
      </c>
      <c r="AB237" s="270"/>
      <c r="AC237" s="270" t="s">
        <v>2191</v>
      </c>
      <c r="AD237" s="270" t="s">
        <v>2192</v>
      </c>
      <c r="AE237" s="270"/>
      <c r="AF237" s="270"/>
      <c r="AG237" s="270"/>
      <c r="AH237" s="222">
        <v>2535</v>
      </c>
      <c r="AI237" s="270" t="s">
        <v>2193</v>
      </c>
      <c r="AJ237" s="270"/>
      <c r="AK237" s="270" t="s">
        <v>2194</v>
      </c>
      <c r="AL237" s="270" t="s">
        <v>2195</v>
      </c>
      <c r="AM237" s="270"/>
      <c r="AN237" s="270"/>
      <c r="AO237" s="270"/>
      <c r="AP237" s="270"/>
      <c r="AQ237" s="270" t="s">
        <v>2196</v>
      </c>
      <c r="AR237" s="270" t="s">
        <v>2197</v>
      </c>
      <c r="AS237" s="270"/>
      <c r="AT237" s="270"/>
      <c r="AU237" s="270" t="s">
        <v>2198</v>
      </c>
      <c r="AV237" s="270" t="s">
        <v>2199</v>
      </c>
      <c r="AW237" s="270" t="s">
        <v>2200</v>
      </c>
      <c r="AX237" s="270"/>
      <c r="AY237" s="270"/>
      <c r="AZ237" s="270" t="s">
        <v>2198</v>
      </c>
      <c r="BA237" s="270" t="s">
        <v>2201</v>
      </c>
      <c r="BB237" s="270" t="s">
        <v>2202</v>
      </c>
      <c r="BC237" s="270"/>
      <c r="BD237" s="270"/>
      <c r="BE237" s="270" t="s">
        <v>2198</v>
      </c>
      <c r="BF237" s="270"/>
      <c r="BG237" s="270"/>
      <c r="BH237" s="270"/>
      <c r="BI237" s="270"/>
      <c r="BJ237" s="270"/>
      <c r="BK237" s="270"/>
    </row>
    <row r="238" spans="1:63" s="3" customFormat="1" ht="25.5" hidden="1" customHeight="1">
      <c r="A238" s="117" t="s">
        <v>270</v>
      </c>
      <c r="B238" s="311"/>
      <c r="C238" s="270" t="s">
        <v>2178</v>
      </c>
      <c r="D238" s="270" t="s">
        <v>2179</v>
      </c>
      <c r="E238" s="270" t="s">
        <v>2203</v>
      </c>
      <c r="F238" s="270" t="s">
        <v>2181</v>
      </c>
      <c r="G238" s="270" t="s">
        <v>2204</v>
      </c>
      <c r="H238" s="270" t="s">
        <v>2183</v>
      </c>
      <c r="I238" s="270" t="s">
        <v>2184</v>
      </c>
      <c r="J238" s="270" t="s">
        <v>2205</v>
      </c>
      <c r="K238" s="270" t="s">
        <v>2206</v>
      </c>
      <c r="L238" s="289">
        <v>59600</v>
      </c>
      <c r="M238" s="289">
        <v>1222</v>
      </c>
      <c r="N238" s="289">
        <v>1145</v>
      </c>
      <c r="O238" s="270" t="s">
        <v>2151</v>
      </c>
      <c r="P238" s="270">
        <v>400</v>
      </c>
      <c r="Q238" s="270" t="s">
        <v>2187</v>
      </c>
      <c r="R238" s="270">
        <v>6</v>
      </c>
      <c r="S238" s="270"/>
      <c r="T238" s="270" t="s">
        <v>2155</v>
      </c>
      <c r="U238" s="289">
        <v>75</v>
      </c>
      <c r="V238" s="289">
        <v>111</v>
      </c>
      <c r="W238" s="222">
        <v>1000</v>
      </c>
      <c r="X238" s="222">
        <v>5000</v>
      </c>
      <c r="Y238" s="270" t="s">
        <v>2207</v>
      </c>
      <c r="Z238" s="270" t="s">
        <v>2208</v>
      </c>
      <c r="AA238" s="281">
        <v>1984</v>
      </c>
      <c r="AB238" s="270"/>
      <c r="AC238" s="270" t="s">
        <v>2209</v>
      </c>
      <c r="AD238" s="270"/>
      <c r="AE238" s="270"/>
      <c r="AF238" s="270"/>
      <c r="AG238" s="270"/>
      <c r="AH238" s="222">
        <v>390</v>
      </c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0"/>
      <c r="BI238" s="270"/>
      <c r="BJ238" s="270"/>
      <c r="BK238" s="270"/>
    </row>
    <row r="239" spans="1:63" s="3" customFormat="1" ht="25.5" hidden="1" customHeight="1">
      <c r="A239" s="117" t="s">
        <v>388</v>
      </c>
      <c r="B239" s="311"/>
      <c r="C239" s="270" t="s">
        <v>3303</v>
      </c>
      <c r="D239" s="270"/>
      <c r="E239" s="270" t="s">
        <v>3304</v>
      </c>
      <c r="F239" s="270" t="s">
        <v>3305</v>
      </c>
      <c r="G239" s="270"/>
      <c r="H239" s="270"/>
      <c r="I239" s="270" t="s">
        <v>3306</v>
      </c>
      <c r="J239" s="270"/>
      <c r="K239" s="270"/>
      <c r="L239" s="289">
        <v>42328</v>
      </c>
      <c r="M239" s="289">
        <v>1114</v>
      </c>
      <c r="N239" s="289">
        <v>1806</v>
      </c>
      <c r="O239" s="270" t="s">
        <v>2465</v>
      </c>
      <c r="P239" s="270">
        <v>400</v>
      </c>
      <c r="Q239" s="270"/>
      <c r="R239" s="270">
        <v>8</v>
      </c>
      <c r="S239" s="270"/>
      <c r="T239" s="270" t="s">
        <v>2516</v>
      </c>
      <c r="U239" s="289">
        <v>75</v>
      </c>
      <c r="V239" s="289">
        <v>110</v>
      </c>
      <c r="W239" s="222">
        <v>6620</v>
      </c>
      <c r="X239" s="222">
        <v>10000</v>
      </c>
      <c r="Y239" s="270"/>
      <c r="Z239" s="270"/>
      <c r="AA239" s="281">
        <v>2002</v>
      </c>
      <c r="AB239" s="270"/>
      <c r="AC239" s="270"/>
      <c r="AD239" s="270"/>
      <c r="AE239" s="270"/>
      <c r="AF239" s="270"/>
      <c r="AG239" s="270"/>
      <c r="AH239" s="222">
        <v>6573</v>
      </c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270"/>
      <c r="BC239" s="270"/>
      <c r="BD239" s="270"/>
      <c r="BE239" s="270"/>
      <c r="BF239" s="270"/>
      <c r="BG239" s="270"/>
      <c r="BH239" s="270"/>
      <c r="BI239" s="270"/>
      <c r="BJ239" s="270"/>
      <c r="BK239" s="270"/>
    </row>
    <row r="240" spans="1:63" s="3" customFormat="1" ht="25.5" hidden="1" customHeight="1">
      <c r="A240" s="117" t="s">
        <v>302</v>
      </c>
      <c r="B240" s="311"/>
      <c r="C240" s="270" t="s">
        <v>2178</v>
      </c>
      <c r="D240" s="270" t="s">
        <v>2210</v>
      </c>
      <c r="E240" s="270" t="s">
        <v>2211</v>
      </c>
      <c r="F240" s="270" t="s">
        <v>2181</v>
      </c>
      <c r="G240" s="270" t="s">
        <v>2212</v>
      </c>
      <c r="H240" s="270" t="s">
        <v>2213</v>
      </c>
      <c r="I240" s="270" t="s">
        <v>2214</v>
      </c>
      <c r="J240" s="270" t="s">
        <v>2215</v>
      </c>
      <c r="K240" s="270"/>
      <c r="L240" s="289">
        <v>60132</v>
      </c>
      <c r="M240" s="289">
        <v>151</v>
      </c>
      <c r="N240" s="289">
        <v>271</v>
      </c>
      <c r="O240" s="270" t="s">
        <v>2151</v>
      </c>
      <c r="P240" s="270">
        <v>400</v>
      </c>
      <c r="Q240" s="270" t="s">
        <v>2216</v>
      </c>
      <c r="R240" s="270">
        <v>8</v>
      </c>
      <c r="S240" s="270" t="s">
        <v>2217</v>
      </c>
      <c r="T240" s="270" t="s">
        <v>2154</v>
      </c>
      <c r="U240" s="289">
        <v>75</v>
      </c>
      <c r="V240" s="289">
        <v>110</v>
      </c>
      <c r="W240" s="222">
        <v>800</v>
      </c>
      <c r="X240" s="222">
        <v>3000</v>
      </c>
      <c r="Y240" s="270" t="s">
        <v>2218</v>
      </c>
      <c r="Z240" s="270" t="s">
        <v>2149</v>
      </c>
      <c r="AA240" s="270">
        <v>2005</v>
      </c>
      <c r="AB240" s="270" t="s">
        <v>2219</v>
      </c>
      <c r="AC240" s="270" t="s">
        <v>2220</v>
      </c>
      <c r="AD240" s="270" t="s">
        <v>2221</v>
      </c>
      <c r="AE240" s="270"/>
      <c r="AF240" s="270"/>
      <c r="AG240" s="270"/>
      <c r="AH240" s="222">
        <v>2500</v>
      </c>
      <c r="AI240" s="270"/>
      <c r="AJ240" s="270"/>
      <c r="AK240" s="270" t="s">
        <v>2222</v>
      </c>
      <c r="AL240" s="270" t="s">
        <v>2223</v>
      </c>
      <c r="AM240" s="270"/>
      <c r="AN240" s="270"/>
      <c r="AO240" s="270"/>
      <c r="AP240" s="270"/>
      <c r="AQ240" s="270" t="s">
        <v>2224</v>
      </c>
      <c r="AR240" s="270" t="s">
        <v>2225</v>
      </c>
      <c r="AS240" s="270"/>
      <c r="AT240" s="270" t="s">
        <v>2226</v>
      </c>
      <c r="AU240" s="270" t="s">
        <v>2227</v>
      </c>
      <c r="AV240" s="270" t="s">
        <v>2228</v>
      </c>
      <c r="AW240" s="270" t="s">
        <v>2229</v>
      </c>
      <c r="AX240" s="270" t="s">
        <v>2230</v>
      </c>
      <c r="AY240" s="270" t="s">
        <v>2231</v>
      </c>
      <c r="AZ240" s="270" t="s">
        <v>2227</v>
      </c>
      <c r="BA240" s="270" t="s">
        <v>2232</v>
      </c>
      <c r="BB240" s="270" t="s">
        <v>2233</v>
      </c>
      <c r="BC240" s="270" t="s">
        <v>2234</v>
      </c>
      <c r="BD240" s="270" t="s">
        <v>2235</v>
      </c>
      <c r="BE240" s="270" t="s">
        <v>2227</v>
      </c>
      <c r="BF240" s="270"/>
      <c r="BG240" s="270"/>
      <c r="BH240" s="270"/>
      <c r="BI240" s="270"/>
      <c r="BJ240" s="270"/>
      <c r="BK240" s="270"/>
    </row>
    <row r="241" spans="1:63" s="3" customFormat="1" ht="25.5" hidden="1" customHeight="1">
      <c r="A241" s="117"/>
      <c r="B241" s="311"/>
      <c r="C241" s="270" t="s">
        <v>2236</v>
      </c>
      <c r="D241" s="270" t="s">
        <v>2237</v>
      </c>
      <c r="E241" s="270" t="s">
        <v>2238</v>
      </c>
      <c r="F241" s="270" t="s">
        <v>2181</v>
      </c>
      <c r="G241" s="270" t="s">
        <v>2239</v>
      </c>
      <c r="H241" s="304" t="s">
        <v>2240</v>
      </c>
      <c r="I241" s="270" t="s">
        <v>2236</v>
      </c>
      <c r="J241" s="270" t="s">
        <v>2205</v>
      </c>
      <c r="K241" s="270" t="s">
        <v>2161</v>
      </c>
      <c r="L241" s="289">
        <v>53548</v>
      </c>
      <c r="M241" s="289">
        <v>4754</v>
      </c>
      <c r="N241" s="289">
        <v>4113</v>
      </c>
      <c r="O241" s="270" t="s">
        <v>2151</v>
      </c>
      <c r="P241" s="270">
        <v>400</v>
      </c>
      <c r="Q241" s="270" t="s">
        <v>2216</v>
      </c>
      <c r="R241" s="270">
        <v>8</v>
      </c>
      <c r="S241" s="270" t="s">
        <v>2241</v>
      </c>
      <c r="T241" s="270" t="s">
        <v>2154</v>
      </c>
      <c r="U241" s="289">
        <v>78</v>
      </c>
      <c r="V241" s="289">
        <v>117</v>
      </c>
      <c r="W241" s="222">
        <v>6120</v>
      </c>
      <c r="X241" s="222">
        <v>6120</v>
      </c>
      <c r="Y241" s="270" t="s">
        <v>2148</v>
      </c>
      <c r="Z241" s="270" t="s">
        <v>2208</v>
      </c>
      <c r="AA241" s="281">
        <v>2002</v>
      </c>
      <c r="AB241" s="270" t="s">
        <v>2242</v>
      </c>
      <c r="AC241" s="270"/>
      <c r="AD241" s="270"/>
      <c r="AE241" s="270"/>
      <c r="AF241" s="270"/>
      <c r="AG241" s="270"/>
      <c r="AH241" s="222">
        <v>8618</v>
      </c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270"/>
      <c r="AU241" s="270"/>
      <c r="AV241" s="270"/>
      <c r="AW241" s="270"/>
      <c r="AX241" s="270"/>
      <c r="AY241" s="270"/>
      <c r="AZ241" s="270"/>
      <c r="BA241" s="270"/>
      <c r="BB241" s="270"/>
      <c r="BC241" s="270"/>
      <c r="BD241" s="270"/>
      <c r="BE241" s="270"/>
      <c r="BF241" s="270"/>
      <c r="BG241" s="270"/>
      <c r="BH241" s="270"/>
      <c r="BI241" s="344"/>
      <c r="BJ241" s="344"/>
      <c r="BK241" s="344" t="s">
        <v>2243</v>
      </c>
    </row>
    <row r="242" spans="1:63" s="3" customFormat="1" ht="25.5" hidden="1" customHeight="1">
      <c r="A242" s="117" t="s">
        <v>304</v>
      </c>
      <c r="B242" s="311"/>
      <c r="C242" s="270" t="s">
        <v>2236</v>
      </c>
      <c r="D242" s="270" t="s">
        <v>2237</v>
      </c>
      <c r="E242" s="270" t="s">
        <v>2244</v>
      </c>
      <c r="F242" s="276" t="s">
        <v>2181</v>
      </c>
      <c r="G242" s="270" t="s">
        <v>2236</v>
      </c>
      <c r="H242" s="271" t="s">
        <v>2205</v>
      </c>
      <c r="I242" s="222" t="s">
        <v>2236</v>
      </c>
      <c r="J242" s="222">
        <v>4966</v>
      </c>
      <c r="K242" s="222">
        <v>4165</v>
      </c>
      <c r="L242" s="270"/>
      <c r="M242" s="222">
        <v>212</v>
      </c>
      <c r="N242" s="222">
        <v>203</v>
      </c>
      <c r="O242" s="222" t="s">
        <v>2151</v>
      </c>
      <c r="P242" s="222">
        <v>400</v>
      </c>
      <c r="Q242" s="222">
        <v>6120</v>
      </c>
      <c r="R242" s="222">
        <v>6</v>
      </c>
      <c r="S242" s="270" t="s">
        <v>2148</v>
      </c>
      <c r="T242" s="276" t="s">
        <v>2154</v>
      </c>
      <c r="U242" s="270">
        <v>78</v>
      </c>
      <c r="V242" s="289">
        <v>117</v>
      </c>
      <c r="W242" s="271"/>
      <c r="X242" s="271"/>
      <c r="Y242" s="271"/>
      <c r="Z242" s="271"/>
      <c r="AA242" s="271"/>
      <c r="AB242" s="222">
        <v>2605</v>
      </c>
      <c r="AC242" s="270"/>
      <c r="AD242" s="270"/>
      <c r="AE242" s="271" t="s">
        <v>2233</v>
      </c>
      <c r="AF242" s="271" t="s">
        <v>2245</v>
      </c>
      <c r="AG242" s="271" t="s">
        <v>2246</v>
      </c>
      <c r="AH242" s="271"/>
      <c r="AI242" s="271" t="s">
        <v>2247</v>
      </c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0"/>
      <c r="AY242" s="344"/>
      <c r="AZ242" s="344"/>
      <c r="BA242" s="344"/>
      <c r="BB242" s="344"/>
      <c r="BC242" s="344"/>
      <c r="BD242" s="344"/>
      <c r="BE242" s="344"/>
      <c r="BF242" s="344"/>
      <c r="BG242" s="344"/>
      <c r="BH242" s="344"/>
      <c r="BI242" s="270"/>
      <c r="BJ242" s="270"/>
      <c r="BK242" s="270"/>
    </row>
    <row r="243" spans="1:63" s="3" customFormat="1" ht="25.5" hidden="1" customHeight="1">
      <c r="B243" s="311"/>
      <c r="C243" s="270" t="s">
        <v>2236</v>
      </c>
      <c r="D243" s="270"/>
      <c r="E243" s="270" t="s">
        <v>2248</v>
      </c>
      <c r="F243" s="270" t="s">
        <v>2181</v>
      </c>
      <c r="G243" s="270"/>
      <c r="H243" s="304"/>
      <c r="I243" s="270" t="s">
        <v>2236</v>
      </c>
      <c r="J243" s="270"/>
      <c r="K243" s="270"/>
      <c r="L243" s="289">
        <v>148462</v>
      </c>
      <c r="M243" s="289">
        <v>979</v>
      </c>
      <c r="N243" s="289">
        <v>1699</v>
      </c>
      <c r="O243" s="270" t="s">
        <v>2249</v>
      </c>
      <c r="P243" s="289">
        <v>400</v>
      </c>
      <c r="Q243" s="270"/>
      <c r="R243" s="270">
        <v>8</v>
      </c>
      <c r="S243" s="270"/>
      <c r="T243" s="270" t="s">
        <v>2154</v>
      </c>
      <c r="U243" s="289">
        <v>75</v>
      </c>
      <c r="V243" s="289">
        <v>112</v>
      </c>
      <c r="W243" s="222"/>
      <c r="X243" s="222">
        <v>500</v>
      </c>
      <c r="Y243" s="270"/>
      <c r="Z243" s="270"/>
      <c r="AA243" s="281">
        <v>2010</v>
      </c>
      <c r="AB243" s="270"/>
      <c r="AC243" s="270"/>
      <c r="AD243" s="270"/>
      <c r="AE243" s="270"/>
      <c r="AF243" s="270"/>
      <c r="AG243" s="270"/>
      <c r="AH243" s="222">
        <v>4500</v>
      </c>
      <c r="AI243" s="270"/>
      <c r="AJ243" s="270"/>
      <c r="AK243" s="270"/>
      <c r="AL243" s="270"/>
      <c r="AM243" s="270"/>
      <c r="AN243" s="270"/>
      <c r="AO243" s="270"/>
      <c r="AP243" s="270"/>
      <c r="AQ243" s="270"/>
      <c r="AR243" s="270"/>
      <c r="AS243" s="270"/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0"/>
      <c r="BJ243" s="270"/>
      <c r="BK243" s="270"/>
    </row>
    <row r="244" spans="1:63" s="3" customFormat="1" ht="25.5" hidden="1" customHeight="1">
      <c r="B244" s="311"/>
      <c r="C244" s="270" t="s">
        <v>2236</v>
      </c>
      <c r="D244" s="270" t="s">
        <v>2250</v>
      </c>
      <c r="E244" s="270" t="s">
        <v>2251</v>
      </c>
      <c r="F244" s="270" t="s">
        <v>2181</v>
      </c>
      <c r="G244" s="270" t="s">
        <v>2252</v>
      </c>
      <c r="H244" s="304" t="s">
        <v>2253</v>
      </c>
      <c r="I244" s="270" t="s">
        <v>2254</v>
      </c>
      <c r="J244" s="270" t="s">
        <v>2255</v>
      </c>
      <c r="K244" s="270" t="s">
        <v>2150</v>
      </c>
      <c r="L244" s="289">
        <v>37590</v>
      </c>
      <c r="M244" s="289">
        <v>161</v>
      </c>
      <c r="N244" s="289">
        <v>161</v>
      </c>
      <c r="O244" s="270" t="s">
        <v>2151</v>
      </c>
      <c r="P244" s="270">
        <v>400</v>
      </c>
      <c r="Q244" s="270" t="s">
        <v>2187</v>
      </c>
      <c r="R244" s="270">
        <v>6</v>
      </c>
      <c r="S244" s="270" t="s">
        <v>2256</v>
      </c>
      <c r="T244" s="270" t="s">
        <v>2154</v>
      </c>
      <c r="U244" s="289">
        <v>75</v>
      </c>
      <c r="V244" s="289">
        <v>105</v>
      </c>
      <c r="W244" s="222">
        <v>750</v>
      </c>
      <c r="X244" s="222">
        <v>750</v>
      </c>
      <c r="Y244" s="270" t="s">
        <v>2148</v>
      </c>
      <c r="Z244" s="270" t="s">
        <v>2149</v>
      </c>
      <c r="AA244" s="270">
        <v>1993</v>
      </c>
      <c r="AB244" s="270" t="s">
        <v>2257</v>
      </c>
      <c r="AC244" s="270"/>
      <c r="AD244" s="270" t="s">
        <v>2258</v>
      </c>
      <c r="AE244" s="270"/>
      <c r="AF244" s="270"/>
      <c r="AG244" s="270"/>
      <c r="AH244" s="222">
        <v>1539</v>
      </c>
      <c r="AI244" s="270"/>
      <c r="AJ244" s="270"/>
      <c r="AK244" s="270"/>
      <c r="AL244" s="270"/>
      <c r="AM244" s="270"/>
      <c r="AN244" s="270"/>
      <c r="AO244" s="270"/>
      <c r="AP244" s="270"/>
      <c r="AQ244" s="270" t="s">
        <v>2259</v>
      </c>
      <c r="AR244" s="270" t="s">
        <v>2225</v>
      </c>
      <c r="AS244" s="270" t="s">
        <v>2260</v>
      </c>
      <c r="AT244" s="270"/>
      <c r="AU244" s="270"/>
      <c r="AV244" s="270" t="s">
        <v>2147</v>
      </c>
      <c r="AW244" s="270" t="s">
        <v>2200</v>
      </c>
      <c r="AX244" s="270" t="s">
        <v>2261</v>
      </c>
      <c r="AY244" s="270"/>
      <c r="AZ244" s="270"/>
      <c r="BA244" s="270"/>
      <c r="BB244" s="270"/>
      <c r="BC244" s="270"/>
      <c r="BD244" s="270"/>
      <c r="BE244" s="270"/>
      <c r="BF244" s="270"/>
      <c r="BG244" s="270"/>
      <c r="BH244" s="270"/>
      <c r="BI244" s="270"/>
      <c r="BJ244" s="270"/>
      <c r="BK244" s="270" t="s">
        <v>2262</v>
      </c>
    </row>
    <row r="245" spans="1:63" s="3" customFormat="1" ht="25.5" hidden="1" customHeight="1">
      <c r="B245" s="311"/>
      <c r="C245" s="270" t="s">
        <v>2236</v>
      </c>
      <c r="D245" s="270" t="s">
        <v>2263</v>
      </c>
      <c r="E245" s="270" t="s">
        <v>2264</v>
      </c>
      <c r="F245" s="270" t="s">
        <v>2181</v>
      </c>
      <c r="G245" s="270" t="s">
        <v>2252</v>
      </c>
      <c r="H245" s="304" t="s">
        <v>2253</v>
      </c>
      <c r="I245" s="270" t="s">
        <v>2265</v>
      </c>
      <c r="J245" s="270" t="s">
        <v>2255</v>
      </c>
      <c r="K245" s="270" t="s">
        <v>2266</v>
      </c>
      <c r="L245" s="289">
        <v>66115</v>
      </c>
      <c r="M245" s="289">
        <v>357</v>
      </c>
      <c r="N245" s="289">
        <v>357</v>
      </c>
      <c r="O245" s="270" t="s">
        <v>2151</v>
      </c>
      <c r="P245" s="270">
        <v>400</v>
      </c>
      <c r="Q245" s="270" t="s">
        <v>2187</v>
      </c>
      <c r="R245" s="270">
        <v>4</v>
      </c>
      <c r="S245" s="270" t="s">
        <v>2267</v>
      </c>
      <c r="T245" s="270" t="s">
        <v>2155</v>
      </c>
      <c r="U245" s="289">
        <v>90</v>
      </c>
      <c r="V245" s="289">
        <v>120</v>
      </c>
      <c r="W245" s="222">
        <v>1200</v>
      </c>
      <c r="X245" s="222">
        <v>1200</v>
      </c>
      <c r="Y245" s="270" t="s">
        <v>2148</v>
      </c>
      <c r="Z245" s="270" t="s">
        <v>2149</v>
      </c>
      <c r="AA245" s="270">
        <v>2002</v>
      </c>
      <c r="AB245" s="270" t="s">
        <v>2268</v>
      </c>
      <c r="AC245" s="270" t="s">
        <v>2269</v>
      </c>
      <c r="AD245" s="270" t="s">
        <v>2270</v>
      </c>
      <c r="AE245" s="270"/>
      <c r="AF245" s="270" t="s">
        <v>2271</v>
      </c>
      <c r="AG245" s="270" t="s">
        <v>2272</v>
      </c>
      <c r="AH245" s="222">
        <v>910</v>
      </c>
      <c r="AI245" s="270"/>
      <c r="AJ245" s="270"/>
      <c r="AK245" s="270"/>
      <c r="AL245" s="270"/>
      <c r="AM245" s="270"/>
      <c r="AN245" s="270"/>
      <c r="AO245" s="270"/>
      <c r="AP245" s="270"/>
      <c r="AQ245" s="270" t="s">
        <v>2259</v>
      </c>
      <c r="AR245" s="270">
        <v>2</v>
      </c>
      <c r="AS245" s="270" t="s">
        <v>2273</v>
      </c>
      <c r="AT245" s="270"/>
      <c r="AU245" s="270"/>
      <c r="AV245" s="270" t="s">
        <v>2147</v>
      </c>
      <c r="AW245" s="270">
        <v>2</v>
      </c>
      <c r="AX245" s="270" t="s">
        <v>2274</v>
      </c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</row>
    <row r="246" spans="1:63" s="3" customFormat="1" ht="25.5" hidden="1" customHeight="1">
      <c r="B246" s="311"/>
      <c r="C246" s="270" t="s">
        <v>2236</v>
      </c>
      <c r="D246" s="270" t="s">
        <v>2275</v>
      </c>
      <c r="E246" s="270" t="s">
        <v>2276</v>
      </c>
      <c r="F246" s="270" t="s">
        <v>2181</v>
      </c>
      <c r="G246" s="270" t="s">
        <v>2277</v>
      </c>
      <c r="H246" s="304" t="s">
        <v>2253</v>
      </c>
      <c r="I246" s="270" t="s">
        <v>2278</v>
      </c>
      <c r="J246" s="270" t="s">
        <v>2255</v>
      </c>
      <c r="K246" s="270" t="s">
        <v>2266</v>
      </c>
      <c r="L246" s="289">
        <v>49586</v>
      </c>
      <c r="M246" s="289">
        <v>128</v>
      </c>
      <c r="N246" s="289">
        <v>128</v>
      </c>
      <c r="O246" s="270" t="s">
        <v>2151</v>
      </c>
      <c r="P246" s="270">
        <v>400</v>
      </c>
      <c r="Q246" s="270" t="s">
        <v>2187</v>
      </c>
      <c r="R246" s="270">
        <v>8</v>
      </c>
      <c r="S246" s="270" t="s">
        <v>2279</v>
      </c>
      <c r="T246" s="270" t="s">
        <v>2154</v>
      </c>
      <c r="U246" s="289">
        <v>70</v>
      </c>
      <c r="V246" s="289">
        <v>105</v>
      </c>
      <c r="W246" s="222">
        <v>2500</v>
      </c>
      <c r="X246" s="222">
        <v>2500</v>
      </c>
      <c r="Y246" s="270" t="s">
        <v>2148</v>
      </c>
      <c r="Z246" s="270" t="s">
        <v>2149</v>
      </c>
      <c r="AA246" s="270">
        <v>2002</v>
      </c>
      <c r="AB246" s="270" t="s">
        <v>2280</v>
      </c>
      <c r="AC246" s="270" t="s">
        <v>2281</v>
      </c>
      <c r="AD246" s="270" t="s">
        <v>2268</v>
      </c>
      <c r="AE246" s="270"/>
      <c r="AF246" s="270"/>
      <c r="AG246" s="270"/>
      <c r="AH246" s="222">
        <v>1202</v>
      </c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270"/>
      <c r="AU246" s="270"/>
      <c r="AV246" s="270"/>
      <c r="AW246" s="270"/>
      <c r="AX246" s="270"/>
      <c r="AY246" s="270"/>
      <c r="AZ246" s="270"/>
      <c r="BA246" s="270"/>
      <c r="BB246" s="270"/>
      <c r="BC246" s="270"/>
      <c r="BD246" s="270"/>
      <c r="BE246" s="270"/>
      <c r="BF246" s="270"/>
      <c r="BG246" s="270"/>
      <c r="BH246" s="270"/>
      <c r="BI246" s="270"/>
      <c r="BJ246" s="270"/>
      <c r="BK246" s="270"/>
    </row>
    <row r="247" spans="1:63" ht="21.75" hidden="1" customHeight="1">
      <c r="B247" s="315"/>
      <c r="C247" s="270" t="s">
        <v>2236</v>
      </c>
      <c r="D247" s="270" t="s">
        <v>2282</v>
      </c>
      <c r="E247" s="270" t="s">
        <v>2283</v>
      </c>
      <c r="F247" s="270" t="s">
        <v>2181</v>
      </c>
      <c r="G247" s="270" t="s">
        <v>2277</v>
      </c>
      <c r="H247" s="304" t="s">
        <v>2253</v>
      </c>
      <c r="I247" s="270" t="s">
        <v>2284</v>
      </c>
      <c r="J247" s="270">
        <v>13</v>
      </c>
      <c r="K247" s="270" t="s">
        <v>2266</v>
      </c>
      <c r="L247" s="289">
        <v>66751</v>
      </c>
      <c r="M247" s="289">
        <v>117</v>
      </c>
      <c r="N247" s="289">
        <v>117</v>
      </c>
      <c r="O247" s="270" t="s">
        <v>2151</v>
      </c>
      <c r="P247" s="270">
        <v>400</v>
      </c>
      <c r="Q247" s="270" t="s">
        <v>2187</v>
      </c>
      <c r="R247" s="270">
        <v>8</v>
      </c>
      <c r="S247" s="270" t="s">
        <v>2285</v>
      </c>
      <c r="T247" s="270" t="s">
        <v>2154</v>
      </c>
      <c r="U247" s="289">
        <v>70</v>
      </c>
      <c r="V247" s="289">
        <v>110</v>
      </c>
      <c r="W247" s="222">
        <v>360</v>
      </c>
      <c r="X247" s="222">
        <v>360</v>
      </c>
      <c r="Y247" s="270" t="s">
        <v>2148</v>
      </c>
      <c r="Z247" s="270" t="s">
        <v>2149</v>
      </c>
      <c r="AA247" s="270">
        <v>1998</v>
      </c>
      <c r="AB247" s="270" t="s">
        <v>2286</v>
      </c>
      <c r="AC247" s="270"/>
      <c r="AD247" s="270"/>
      <c r="AE247" s="270"/>
      <c r="AF247" s="270" t="s">
        <v>2287</v>
      </c>
      <c r="AG247" s="270" t="s">
        <v>2272</v>
      </c>
      <c r="AH247" s="222">
        <v>1108</v>
      </c>
      <c r="AI247" s="270"/>
      <c r="AJ247" s="270"/>
      <c r="AK247" s="270"/>
      <c r="AL247" s="270"/>
      <c r="AM247" s="270"/>
      <c r="AN247" s="270"/>
      <c r="AO247" s="270"/>
      <c r="AP247" s="270"/>
      <c r="AQ247" s="270" t="s">
        <v>2259</v>
      </c>
      <c r="AR247" s="270" t="s">
        <v>2225</v>
      </c>
      <c r="AS247" s="270" t="s">
        <v>2288</v>
      </c>
      <c r="AT247" s="270"/>
      <c r="AU247" s="270"/>
      <c r="AV247" s="270" t="s">
        <v>2289</v>
      </c>
      <c r="AW247" s="270" t="s">
        <v>2225</v>
      </c>
      <c r="AX247" s="270" t="s">
        <v>2290</v>
      </c>
      <c r="AY247" s="270"/>
      <c r="AZ247" s="270"/>
      <c r="BA247" s="270"/>
      <c r="BB247" s="270"/>
      <c r="BC247" s="270"/>
      <c r="BD247" s="270"/>
      <c r="BE247" s="270"/>
      <c r="BF247" s="270"/>
      <c r="BG247" s="270"/>
      <c r="BH247" s="270"/>
      <c r="BI247" s="270"/>
      <c r="BJ247" s="270"/>
      <c r="BK247" s="270"/>
    </row>
    <row r="248" spans="1:63" ht="21.75" hidden="1" customHeight="1">
      <c r="B248" s="333"/>
      <c r="C248" s="270" t="s">
        <v>2236</v>
      </c>
      <c r="D248" s="270"/>
      <c r="E248" s="270" t="s">
        <v>2291</v>
      </c>
      <c r="F248" s="270" t="s">
        <v>2181</v>
      </c>
      <c r="G248" s="270"/>
      <c r="H248" s="270"/>
      <c r="I248" s="270" t="s">
        <v>2292</v>
      </c>
      <c r="J248" s="270"/>
      <c r="K248" s="270"/>
      <c r="L248" s="289">
        <v>44588</v>
      </c>
      <c r="M248" s="289">
        <v>447</v>
      </c>
      <c r="N248" s="289">
        <v>388</v>
      </c>
      <c r="O248" s="270" t="s">
        <v>2151</v>
      </c>
      <c r="P248" s="270">
        <v>400</v>
      </c>
      <c r="Q248" s="270"/>
      <c r="R248" s="270">
        <v>5</v>
      </c>
      <c r="S248" s="270"/>
      <c r="T248" s="270" t="s">
        <v>2154</v>
      </c>
      <c r="U248" s="289">
        <v>70</v>
      </c>
      <c r="V248" s="289">
        <v>105</v>
      </c>
      <c r="W248" s="222">
        <v>1100</v>
      </c>
      <c r="X248" s="222">
        <v>1100</v>
      </c>
      <c r="Y248" s="270"/>
      <c r="Z248" s="270"/>
      <c r="AA248" s="270">
        <v>2004</v>
      </c>
      <c r="AB248" s="270"/>
      <c r="AC248" s="270"/>
      <c r="AD248" s="270"/>
      <c r="AE248" s="270"/>
      <c r="AF248" s="270"/>
      <c r="AG248" s="270"/>
      <c r="AH248" s="222">
        <v>1510</v>
      </c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70"/>
      <c r="BI248" s="312"/>
      <c r="BJ248" s="312"/>
      <c r="BK248" s="313"/>
    </row>
    <row r="249" spans="1:63" ht="21.75" hidden="1" customHeight="1"/>
  </sheetData>
  <mergeCells count="38">
    <mergeCell ref="A2:A4"/>
    <mergeCell ref="B2:B4"/>
    <mergeCell ref="C2:C4"/>
    <mergeCell ref="D2:D4"/>
    <mergeCell ref="AB2:AH4"/>
    <mergeCell ref="AA2:AA4"/>
    <mergeCell ref="K2:K4"/>
    <mergeCell ref="L2:L4"/>
    <mergeCell ref="O2:V2"/>
    <mergeCell ref="T3:V3"/>
    <mergeCell ref="Y3:Y4"/>
    <mergeCell ref="W2:Z2"/>
    <mergeCell ref="Z3:Z4"/>
    <mergeCell ref="W3:W4"/>
    <mergeCell ref="X3:X4"/>
    <mergeCell ref="O3:S3"/>
    <mergeCell ref="B1:E1"/>
    <mergeCell ref="AH1:BK1"/>
    <mergeCell ref="BF3:BJ3"/>
    <mergeCell ref="AP3:AP4"/>
    <mergeCell ref="AQ3:AU3"/>
    <mergeCell ref="AV3:AZ3"/>
    <mergeCell ref="BA3:BE3"/>
    <mergeCell ref="AQ2:BJ2"/>
    <mergeCell ref="AK3:AL3"/>
    <mergeCell ref="AM3:AO3"/>
    <mergeCell ref="M2:M4"/>
    <mergeCell ref="N2:N4"/>
    <mergeCell ref="I2:I4"/>
    <mergeCell ref="J2:J4"/>
    <mergeCell ref="BK2:BK4"/>
    <mergeCell ref="E2:E4"/>
    <mergeCell ref="F2:F4"/>
    <mergeCell ref="AI2:AJ2"/>
    <mergeCell ref="AK2:AP2"/>
    <mergeCell ref="AI3:AI4"/>
    <mergeCell ref="AJ3:AJ4"/>
    <mergeCell ref="G2:G4"/>
  </mergeCells>
  <phoneticPr fontId="2" type="noConversion"/>
  <hyperlinks>
    <hyperlink ref="H19" r:id="rId1"/>
    <hyperlink ref="H10" r:id="rId2"/>
    <hyperlink ref="H11" r:id="rId3"/>
    <hyperlink ref="H140" r:id="rId4"/>
    <hyperlink ref="H144" r:id="rId5" display="www.stadium.seoul.kr"/>
    <hyperlink ref="H146" r:id="rId6"/>
    <hyperlink ref="H135" r:id="rId7"/>
    <hyperlink ref="H138" r:id="rId8"/>
    <hyperlink ref="H142" r:id="rId9" display="www.stadium.seoul.kr"/>
    <hyperlink ref="H147" r:id="rId10"/>
    <hyperlink ref="H133" r:id="rId11"/>
    <hyperlink ref="H149" r:id="rId12"/>
    <hyperlink ref="H237" r:id="rId13" display="www.stadium.seoul.kr"/>
    <hyperlink ref="H8" r:id="rId14" display="www.stadium.seoul.kr"/>
    <hyperlink ref="H7" r:id="rId15" display="www.stadium.seoul.kr"/>
    <hyperlink ref="H6" r:id="rId16" display="www.stadium.seoul.kr"/>
    <hyperlink ref="H12" r:id="rId17"/>
    <hyperlink ref="H25" r:id="rId18"/>
    <hyperlink ref="H27" r:id="rId19"/>
    <hyperlink ref="H31" r:id="rId20" display="www.stadium.seoul.kr"/>
    <hyperlink ref="H59" r:id="rId21"/>
    <hyperlink ref="H64" r:id="rId22" display="www.stadium.seoul.kr"/>
    <hyperlink ref="H65" r:id="rId23" display="www.stadium.seoul.kr"/>
    <hyperlink ref="H66" r:id="rId24" display="www.stadium.seoul.kr"/>
    <hyperlink ref="H35" r:id="rId25" display="www.ga21.net"/>
    <hyperlink ref="H49" r:id="rId26"/>
    <hyperlink ref="H50" r:id="rId27"/>
    <hyperlink ref="H69" r:id="rId28"/>
    <hyperlink ref="H70" r:id="rId29" display="www.stadium.seoul.kr"/>
    <hyperlink ref="H114" r:id="rId30"/>
    <hyperlink ref="H104" r:id="rId31"/>
    <hyperlink ref="H106" r:id="rId32"/>
    <hyperlink ref="H105" r:id="rId33"/>
    <hyperlink ref="H107" r:id="rId34"/>
    <hyperlink ref="H117" r:id="rId35"/>
    <hyperlink ref="H110" r:id="rId36"/>
    <hyperlink ref="H115" r:id="rId37"/>
    <hyperlink ref="H116" r:id="rId38"/>
    <hyperlink ref="H103" r:id="rId39"/>
    <hyperlink ref="H108" r:id="rId40"/>
    <hyperlink ref="H113" r:id="rId41"/>
    <hyperlink ref="H111" r:id="rId42"/>
    <hyperlink ref="H131" r:id="rId43" display="www.stadium.seoul.kr"/>
    <hyperlink ref="H127" r:id="rId44" display="www.stadium.seoul.kr"/>
    <hyperlink ref="H130" r:id="rId45" display="www.ga21.net"/>
    <hyperlink ref="H124" r:id="rId46"/>
    <hyperlink ref="H174" r:id="rId47" display="www.stadium.seoul.kr"/>
    <hyperlink ref="H175" r:id="rId48" display="www.stadium.seoul.kr"/>
    <hyperlink ref="H192" r:id="rId49"/>
    <hyperlink ref="H195" r:id="rId50" display="www.stadium.seoul.kr"/>
    <hyperlink ref="H176" r:id="rId51" display="www.stadium.seoul.kr"/>
    <hyperlink ref="H182" r:id="rId52"/>
    <hyperlink ref="H190" r:id="rId53" display="www.stadium.seoul.kr"/>
    <hyperlink ref="H184" r:id="rId54" display="www.stadium.seoul.kr"/>
    <hyperlink ref="H185" r:id="rId55" display="www.stadium.seoul.kr"/>
    <hyperlink ref="H183" r:id="rId56" display="www.stadium.seoul.kr"/>
    <hyperlink ref="H234" r:id="rId57" display="www.stadium.seoul.kr"/>
    <hyperlink ref="H222" r:id="rId58"/>
    <hyperlink ref="H210" r:id="rId59" display="www.stadium.seoul.kr"/>
    <hyperlink ref="H226" r:id="rId60"/>
    <hyperlink ref="H232" r:id="rId61"/>
  </hyperlinks>
  <pageMargins left="0.74803149606299213" right="0.74803149606299213" top="0.98425196850393704" bottom="0.98425196850393704" header="0.51181102362204722" footer="0.51181102362204722"/>
  <pageSetup paperSize="9" scale="69" orientation="landscape" r:id="rId6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S5"/>
  <sheetViews>
    <sheetView topLeftCell="B1" workbookViewId="0">
      <pane ySplit="4" topLeftCell="A5" activePane="bottomLeft" state="frozen"/>
      <selection pane="bottomLeft" activeCell="I20" sqref="I20"/>
    </sheetView>
  </sheetViews>
  <sheetFormatPr defaultRowHeight="10.5"/>
  <cols>
    <col min="1" max="1" width="0" style="24" hidden="1" customWidth="1"/>
    <col min="2" max="2" width="5.44140625" style="24" customWidth="1"/>
    <col min="3" max="3" width="8.6640625" style="24" customWidth="1"/>
    <col min="4" max="4" width="0.44140625" style="24" hidden="1" customWidth="1"/>
    <col min="5" max="5" width="13.109375" style="24" customWidth="1"/>
    <col min="6" max="6" width="10.5546875" style="24" customWidth="1"/>
    <col min="7" max="7" width="7.21875" style="24" bestFit="1" customWidth="1"/>
    <col min="8" max="8" width="6.88671875" style="24" bestFit="1" customWidth="1"/>
    <col min="9" max="9" width="6.44140625" style="24" customWidth="1"/>
    <col min="10" max="11" width="6.88671875" style="24" customWidth="1"/>
    <col min="12" max="13" width="5.44140625" style="24" bestFit="1" customWidth="1"/>
    <col min="14" max="14" width="6.33203125" style="24" bestFit="1" customWidth="1"/>
    <col min="15" max="16" width="5.88671875" style="24" customWidth="1"/>
    <col min="17" max="17" width="5.77734375" style="24" customWidth="1"/>
    <col min="18" max="18" width="0" style="24" hidden="1" customWidth="1"/>
    <col min="19" max="19" width="7.88671875" style="24" bestFit="1" customWidth="1"/>
    <col min="20" max="20" width="5.21875" style="56" bestFit="1" customWidth="1"/>
    <col min="21" max="25" width="0" style="24" hidden="1" customWidth="1"/>
    <col min="26" max="26" width="6.109375" style="24" bestFit="1" customWidth="1"/>
    <col min="27" max="44" width="0" style="24" hidden="1" customWidth="1"/>
    <col min="45" max="45" width="7.6640625" style="24" customWidth="1"/>
    <col min="46" max="16384" width="8.88671875" style="24"/>
  </cols>
  <sheetData>
    <row r="1" spans="1:45" ht="32.25" customHeight="1">
      <c r="B1" s="600" t="s">
        <v>52</v>
      </c>
      <c r="C1" s="600"/>
      <c r="D1" s="600"/>
      <c r="E1" s="600"/>
      <c r="F1" s="600"/>
      <c r="G1" s="600"/>
      <c r="H1" s="600"/>
      <c r="T1" s="598" t="s">
        <v>9</v>
      </c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</row>
    <row r="2" spans="1:45" ht="18" customHeight="1">
      <c r="A2" s="599" t="s">
        <v>10</v>
      </c>
      <c r="B2" s="510" t="s">
        <v>11</v>
      </c>
      <c r="C2" s="510" t="s">
        <v>12</v>
      </c>
      <c r="D2" s="510" t="s">
        <v>13</v>
      </c>
      <c r="E2" s="601" t="s">
        <v>14</v>
      </c>
      <c r="F2" s="510" t="s">
        <v>15</v>
      </c>
      <c r="G2" s="510" t="s">
        <v>16</v>
      </c>
      <c r="H2" s="510" t="s">
        <v>17</v>
      </c>
      <c r="I2" s="510" t="s">
        <v>18</v>
      </c>
      <c r="J2" s="510" t="s">
        <v>19</v>
      </c>
      <c r="K2" s="510"/>
      <c r="L2" s="510"/>
      <c r="M2" s="510"/>
      <c r="N2" s="510"/>
      <c r="O2" s="510" t="s">
        <v>20</v>
      </c>
      <c r="P2" s="510"/>
      <c r="Q2" s="510"/>
      <c r="R2" s="510"/>
      <c r="S2" s="510" t="s">
        <v>21</v>
      </c>
      <c r="T2" s="469" t="s">
        <v>22</v>
      </c>
      <c r="U2" s="589" t="s">
        <v>23</v>
      </c>
      <c r="V2" s="590"/>
      <c r="W2" s="590"/>
      <c r="X2" s="590"/>
      <c r="Y2" s="590"/>
      <c r="Z2" s="591"/>
      <c r="AA2" s="510" t="s">
        <v>24</v>
      </c>
      <c r="AB2" s="510"/>
      <c r="AC2" s="510" t="s">
        <v>25</v>
      </c>
      <c r="AD2" s="510"/>
      <c r="AE2" s="510"/>
      <c r="AF2" s="510"/>
      <c r="AG2" s="510"/>
      <c r="AH2" s="562"/>
      <c r="AI2" s="510" t="s">
        <v>26</v>
      </c>
      <c r="AJ2" s="562"/>
      <c r="AK2" s="562"/>
      <c r="AL2" s="562"/>
      <c r="AM2" s="562"/>
      <c r="AN2" s="562"/>
      <c r="AO2" s="562"/>
      <c r="AP2" s="562"/>
      <c r="AQ2" s="562"/>
      <c r="AR2" s="562"/>
      <c r="AS2" s="510" t="s">
        <v>27</v>
      </c>
    </row>
    <row r="3" spans="1:45" ht="18" customHeight="1">
      <c r="A3" s="599"/>
      <c r="B3" s="510"/>
      <c r="C3" s="510"/>
      <c r="D3" s="510"/>
      <c r="E3" s="602"/>
      <c r="F3" s="510"/>
      <c r="G3" s="510"/>
      <c r="H3" s="510"/>
      <c r="I3" s="510"/>
      <c r="J3" s="510" t="s">
        <v>28</v>
      </c>
      <c r="K3" s="562"/>
      <c r="L3" s="562"/>
      <c r="M3" s="562"/>
      <c r="N3" s="562"/>
      <c r="O3" s="510" t="s">
        <v>29</v>
      </c>
      <c r="P3" s="510" t="s">
        <v>30</v>
      </c>
      <c r="Q3" s="510" t="s">
        <v>31</v>
      </c>
      <c r="R3" s="510" t="s">
        <v>32</v>
      </c>
      <c r="S3" s="510"/>
      <c r="T3" s="469"/>
      <c r="U3" s="592"/>
      <c r="V3" s="593"/>
      <c r="W3" s="593"/>
      <c r="X3" s="593"/>
      <c r="Y3" s="593"/>
      <c r="Z3" s="594"/>
      <c r="AA3" s="510" t="s">
        <v>33</v>
      </c>
      <c r="AB3" s="510" t="s">
        <v>34</v>
      </c>
      <c r="AC3" s="510" t="s">
        <v>35</v>
      </c>
      <c r="AD3" s="510"/>
      <c r="AE3" s="510" t="s">
        <v>36</v>
      </c>
      <c r="AF3" s="562"/>
      <c r="AG3" s="562"/>
      <c r="AH3" s="562" t="s">
        <v>37</v>
      </c>
      <c r="AI3" s="510" t="s">
        <v>38</v>
      </c>
      <c r="AJ3" s="562"/>
      <c r="AK3" s="562"/>
      <c r="AL3" s="562"/>
      <c r="AM3" s="562"/>
      <c r="AN3" s="510" t="s">
        <v>39</v>
      </c>
      <c r="AO3" s="562"/>
      <c r="AP3" s="562"/>
      <c r="AQ3" s="562"/>
      <c r="AR3" s="562"/>
      <c r="AS3" s="510"/>
    </row>
    <row r="4" spans="1:45" ht="18" customHeight="1">
      <c r="A4" s="599"/>
      <c r="B4" s="510"/>
      <c r="C4" s="510"/>
      <c r="D4" s="510"/>
      <c r="E4" s="603"/>
      <c r="F4" s="510"/>
      <c r="G4" s="510"/>
      <c r="H4" s="510"/>
      <c r="I4" s="510"/>
      <c r="J4" s="79" t="s">
        <v>40</v>
      </c>
      <c r="K4" s="79" t="s">
        <v>41</v>
      </c>
      <c r="L4" s="79" t="s">
        <v>42</v>
      </c>
      <c r="M4" s="79" t="s">
        <v>43</v>
      </c>
      <c r="N4" s="79" t="s">
        <v>44</v>
      </c>
      <c r="O4" s="510"/>
      <c r="P4" s="510"/>
      <c r="Q4" s="510"/>
      <c r="R4" s="510"/>
      <c r="S4" s="510"/>
      <c r="T4" s="469"/>
      <c r="U4" s="595"/>
      <c r="V4" s="596"/>
      <c r="W4" s="596"/>
      <c r="X4" s="596"/>
      <c r="Y4" s="596"/>
      <c r="Z4" s="597"/>
      <c r="AA4" s="510"/>
      <c r="AB4" s="510"/>
      <c r="AC4" s="79" t="s">
        <v>45</v>
      </c>
      <c r="AD4" s="79" t="s">
        <v>46</v>
      </c>
      <c r="AE4" s="79" t="s">
        <v>45</v>
      </c>
      <c r="AF4" s="79" t="s">
        <v>47</v>
      </c>
      <c r="AG4" s="79" t="s">
        <v>46</v>
      </c>
      <c r="AH4" s="562"/>
      <c r="AI4" s="80" t="s">
        <v>48</v>
      </c>
      <c r="AJ4" s="79" t="s">
        <v>49</v>
      </c>
      <c r="AK4" s="79" t="s">
        <v>44</v>
      </c>
      <c r="AL4" s="79" t="s">
        <v>50</v>
      </c>
      <c r="AM4" s="79" t="s">
        <v>51</v>
      </c>
      <c r="AN4" s="79" t="s">
        <v>48</v>
      </c>
      <c r="AO4" s="79" t="s">
        <v>49</v>
      </c>
      <c r="AP4" s="79" t="s">
        <v>44</v>
      </c>
      <c r="AQ4" s="79" t="s">
        <v>50</v>
      </c>
      <c r="AR4" s="79" t="s">
        <v>51</v>
      </c>
      <c r="AS4" s="510"/>
    </row>
    <row r="5" spans="1:45" ht="33" customHeight="1">
      <c r="A5" s="69"/>
      <c r="B5" s="219" t="s">
        <v>2365</v>
      </c>
      <c r="C5" s="219" t="s">
        <v>1007</v>
      </c>
      <c r="D5" s="203"/>
      <c r="E5" s="118" t="s">
        <v>1910</v>
      </c>
      <c r="F5" s="219" t="s">
        <v>1909</v>
      </c>
      <c r="G5" s="219">
        <v>1938</v>
      </c>
      <c r="H5" s="219"/>
      <c r="I5" s="219"/>
      <c r="J5" s="219">
        <v>48</v>
      </c>
      <c r="K5" s="219">
        <v>40</v>
      </c>
      <c r="L5" s="219"/>
      <c r="M5" s="219"/>
      <c r="N5" s="219">
        <v>1938</v>
      </c>
      <c r="O5" s="203"/>
      <c r="P5" s="203"/>
      <c r="Q5" s="203"/>
      <c r="R5" s="203"/>
      <c r="S5" s="203"/>
      <c r="T5" s="116">
        <v>2012</v>
      </c>
      <c r="U5" s="203"/>
      <c r="V5" s="203"/>
      <c r="W5" s="203"/>
      <c r="X5" s="203"/>
      <c r="Y5" s="203"/>
      <c r="Z5" s="203">
        <v>500</v>
      </c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</row>
  </sheetData>
  <mergeCells count="32">
    <mergeCell ref="AI3:AM3"/>
    <mergeCell ref="AC3:AD3"/>
    <mergeCell ref="A2:A4"/>
    <mergeCell ref="B2:B4"/>
    <mergeCell ref="C2:C4"/>
    <mergeCell ref="D2:D4"/>
    <mergeCell ref="AA2:AB2"/>
    <mergeCell ref="AA3:AA4"/>
    <mergeCell ref="J2:N2"/>
    <mergeCell ref="P3:P4"/>
    <mergeCell ref="AB3:AB4"/>
    <mergeCell ref="B1:H1"/>
    <mergeCell ref="T1:AS1"/>
    <mergeCell ref="F2:F4"/>
    <mergeCell ref="G2:G4"/>
    <mergeCell ref="H2:H4"/>
    <mergeCell ref="I2:I4"/>
    <mergeCell ref="U2:Z4"/>
    <mergeCell ref="E2:E4"/>
    <mergeCell ref="AS2:AS4"/>
    <mergeCell ref="AI2:AR2"/>
    <mergeCell ref="AN3:AR3"/>
    <mergeCell ref="AC2:AH2"/>
    <mergeCell ref="AE3:AG3"/>
    <mergeCell ref="Q3:Q4"/>
    <mergeCell ref="AH3:AH4"/>
    <mergeCell ref="S2:S4"/>
    <mergeCell ref="J3:N3"/>
    <mergeCell ref="O3:O4"/>
    <mergeCell ref="T2:T4"/>
    <mergeCell ref="R3:R4"/>
    <mergeCell ref="O2:R2"/>
  </mergeCells>
  <phoneticPr fontId="2" type="noConversion"/>
  <pageMargins left="0.75" right="0.51" top="1" bottom="1" header="0.5" footer="0.5"/>
  <pageSetup paperSize="9" scale="86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37"/>
  <sheetViews>
    <sheetView topLeftCell="A10" workbookViewId="0">
      <selection activeCell="A30" sqref="A30"/>
    </sheetView>
  </sheetViews>
  <sheetFormatPr defaultRowHeight="13.5"/>
  <cols>
    <col min="1" max="1" width="60.77734375" style="207" customWidth="1"/>
    <col min="2" max="2" width="60.6640625" style="207" customWidth="1"/>
    <col min="3" max="256" width="8.88671875" style="207"/>
    <col min="257" max="257" width="60.77734375" style="207" customWidth="1"/>
    <col min="258" max="258" width="60.6640625" style="207" customWidth="1"/>
    <col min="259" max="512" width="8.88671875" style="207"/>
    <col min="513" max="513" width="60.77734375" style="207" customWidth="1"/>
    <col min="514" max="514" width="60.6640625" style="207" customWidth="1"/>
    <col min="515" max="768" width="8.88671875" style="207"/>
    <col min="769" max="769" width="60.77734375" style="207" customWidth="1"/>
    <col min="770" max="770" width="60.6640625" style="207" customWidth="1"/>
    <col min="771" max="1024" width="8.88671875" style="207"/>
    <col min="1025" max="1025" width="60.77734375" style="207" customWidth="1"/>
    <col min="1026" max="1026" width="60.6640625" style="207" customWidth="1"/>
    <col min="1027" max="1280" width="8.88671875" style="207"/>
    <col min="1281" max="1281" width="60.77734375" style="207" customWidth="1"/>
    <col min="1282" max="1282" width="60.6640625" style="207" customWidth="1"/>
    <col min="1283" max="1536" width="8.88671875" style="207"/>
    <col min="1537" max="1537" width="60.77734375" style="207" customWidth="1"/>
    <col min="1538" max="1538" width="60.6640625" style="207" customWidth="1"/>
    <col min="1539" max="1792" width="8.88671875" style="207"/>
    <col min="1793" max="1793" width="60.77734375" style="207" customWidth="1"/>
    <col min="1794" max="1794" width="60.6640625" style="207" customWidth="1"/>
    <col min="1795" max="2048" width="8.88671875" style="207"/>
    <col min="2049" max="2049" width="60.77734375" style="207" customWidth="1"/>
    <col min="2050" max="2050" width="60.6640625" style="207" customWidth="1"/>
    <col min="2051" max="2304" width="8.88671875" style="207"/>
    <col min="2305" max="2305" width="60.77734375" style="207" customWidth="1"/>
    <col min="2306" max="2306" width="60.6640625" style="207" customWidth="1"/>
    <col min="2307" max="2560" width="8.88671875" style="207"/>
    <col min="2561" max="2561" width="60.77734375" style="207" customWidth="1"/>
    <col min="2562" max="2562" width="60.6640625" style="207" customWidth="1"/>
    <col min="2563" max="2816" width="8.88671875" style="207"/>
    <col min="2817" max="2817" width="60.77734375" style="207" customWidth="1"/>
    <col min="2818" max="2818" width="60.6640625" style="207" customWidth="1"/>
    <col min="2819" max="3072" width="8.88671875" style="207"/>
    <col min="3073" max="3073" width="60.77734375" style="207" customWidth="1"/>
    <col min="3074" max="3074" width="60.6640625" style="207" customWidth="1"/>
    <col min="3075" max="3328" width="8.88671875" style="207"/>
    <col min="3329" max="3329" width="60.77734375" style="207" customWidth="1"/>
    <col min="3330" max="3330" width="60.6640625" style="207" customWidth="1"/>
    <col min="3331" max="3584" width="8.88671875" style="207"/>
    <col min="3585" max="3585" width="60.77734375" style="207" customWidth="1"/>
    <col min="3586" max="3586" width="60.6640625" style="207" customWidth="1"/>
    <col min="3587" max="3840" width="8.88671875" style="207"/>
    <col min="3841" max="3841" width="60.77734375" style="207" customWidth="1"/>
    <col min="3842" max="3842" width="60.6640625" style="207" customWidth="1"/>
    <col min="3843" max="4096" width="8.88671875" style="207"/>
    <col min="4097" max="4097" width="60.77734375" style="207" customWidth="1"/>
    <col min="4098" max="4098" width="60.6640625" style="207" customWidth="1"/>
    <col min="4099" max="4352" width="8.88671875" style="207"/>
    <col min="4353" max="4353" width="60.77734375" style="207" customWidth="1"/>
    <col min="4354" max="4354" width="60.6640625" style="207" customWidth="1"/>
    <col min="4355" max="4608" width="8.88671875" style="207"/>
    <col min="4609" max="4609" width="60.77734375" style="207" customWidth="1"/>
    <col min="4610" max="4610" width="60.6640625" style="207" customWidth="1"/>
    <col min="4611" max="4864" width="8.88671875" style="207"/>
    <col min="4865" max="4865" width="60.77734375" style="207" customWidth="1"/>
    <col min="4866" max="4866" width="60.6640625" style="207" customWidth="1"/>
    <col min="4867" max="5120" width="8.88671875" style="207"/>
    <col min="5121" max="5121" width="60.77734375" style="207" customWidth="1"/>
    <col min="5122" max="5122" width="60.6640625" style="207" customWidth="1"/>
    <col min="5123" max="5376" width="8.88671875" style="207"/>
    <col min="5377" max="5377" width="60.77734375" style="207" customWidth="1"/>
    <col min="5378" max="5378" width="60.6640625" style="207" customWidth="1"/>
    <col min="5379" max="5632" width="8.88671875" style="207"/>
    <col min="5633" max="5633" width="60.77734375" style="207" customWidth="1"/>
    <col min="5634" max="5634" width="60.6640625" style="207" customWidth="1"/>
    <col min="5635" max="5888" width="8.88671875" style="207"/>
    <col min="5889" max="5889" width="60.77734375" style="207" customWidth="1"/>
    <col min="5890" max="5890" width="60.6640625" style="207" customWidth="1"/>
    <col min="5891" max="6144" width="8.88671875" style="207"/>
    <col min="6145" max="6145" width="60.77734375" style="207" customWidth="1"/>
    <col min="6146" max="6146" width="60.6640625" style="207" customWidth="1"/>
    <col min="6147" max="6400" width="8.88671875" style="207"/>
    <col min="6401" max="6401" width="60.77734375" style="207" customWidth="1"/>
    <col min="6402" max="6402" width="60.6640625" style="207" customWidth="1"/>
    <col min="6403" max="6656" width="8.88671875" style="207"/>
    <col min="6657" max="6657" width="60.77734375" style="207" customWidth="1"/>
    <col min="6658" max="6658" width="60.6640625" style="207" customWidth="1"/>
    <col min="6659" max="6912" width="8.88671875" style="207"/>
    <col min="6913" max="6913" width="60.77734375" style="207" customWidth="1"/>
    <col min="6914" max="6914" width="60.6640625" style="207" customWidth="1"/>
    <col min="6915" max="7168" width="8.88671875" style="207"/>
    <col min="7169" max="7169" width="60.77734375" style="207" customWidth="1"/>
    <col min="7170" max="7170" width="60.6640625" style="207" customWidth="1"/>
    <col min="7171" max="7424" width="8.88671875" style="207"/>
    <col min="7425" max="7425" width="60.77734375" style="207" customWidth="1"/>
    <col min="7426" max="7426" width="60.6640625" style="207" customWidth="1"/>
    <col min="7427" max="7680" width="8.88671875" style="207"/>
    <col min="7681" max="7681" width="60.77734375" style="207" customWidth="1"/>
    <col min="7682" max="7682" width="60.6640625" style="207" customWidth="1"/>
    <col min="7683" max="7936" width="8.88671875" style="207"/>
    <col min="7937" max="7937" width="60.77734375" style="207" customWidth="1"/>
    <col min="7938" max="7938" width="60.6640625" style="207" customWidth="1"/>
    <col min="7939" max="8192" width="8.88671875" style="207"/>
    <col min="8193" max="8193" width="60.77734375" style="207" customWidth="1"/>
    <col min="8194" max="8194" width="60.6640625" style="207" customWidth="1"/>
    <col min="8195" max="8448" width="8.88671875" style="207"/>
    <col min="8449" max="8449" width="60.77734375" style="207" customWidth="1"/>
    <col min="8450" max="8450" width="60.6640625" style="207" customWidth="1"/>
    <col min="8451" max="8704" width="8.88671875" style="207"/>
    <col min="8705" max="8705" width="60.77734375" style="207" customWidth="1"/>
    <col min="8706" max="8706" width="60.6640625" style="207" customWidth="1"/>
    <col min="8707" max="8960" width="8.88671875" style="207"/>
    <col min="8961" max="8961" width="60.77734375" style="207" customWidth="1"/>
    <col min="8962" max="8962" width="60.6640625" style="207" customWidth="1"/>
    <col min="8963" max="9216" width="8.88671875" style="207"/>
    <col min="9217" max="9217" width="60.77734375" style="207" customWidth="1"/>
    <col min="9218" max="9218" width="60.6640625" style="207" customWidth="1"/>
    <col min="9219" max="9472" width="8.88671875" style="207"/>
    <col min="9473" max="9473" width="60.77734375" style="207" customWidth="1"/>
    <col min="9474" max="9474" width="60.6640625" style="207" customWidth="1"/>
    <col min="9475" max="9728" width="8.88671875" style="207"/>
    <col min="9729" max="9729" width="60.77734375" style="207" customWidth="1"/>
    <col min="9730" max="9730" width="60.6640625" style="207" customWidth="1"/>
    <col min="9731" max="9984" width="8.88671875" style="207"/>
    <col min="9985" max="9985" width="60.77734375" style="207" customWidth="1"/>
    <col min="9986" max="9986" width="60.6640625" style="207" customWidth="1"/>
    <col min="9987" max="10240" width="8.88671875" style="207"/>
    <col min="10241" max="10241" width="60.77734375" style="207" customWidth="1"/>
    <col min="10242" max="10242" width="60.6640625" style="207" customWidth="1"/>
    <col min="10243" max="10496" width="8.88671875" style="207"/>
    <col min="10497" max="10497" width="60.77734375" style="207" customWidth="1"/>
    <col min="10498" max="10498" width="60.6640625" style="207" customWidth="1"/>
    <col min="10499" max="10752" width="8.88671875" style="207"/>
    <col min="10753" max="10753" width="60.77734375" style="207" customWidth="1"/>
    <col min="10754" max="10754" width="60.6640625" style="207" customWidth="1"/>
    <col min="10755" max="11008" width="8.88671875" style="207"/>
    <col min="11009" max="11009" width="60.77734375" style="207" customWidth="1"/>
    <col min="11010" max="11010" width="60.6640625" style="207" customWidth="1"/>
    <col min="11011" max="11264" width="8.88671875" style="207"/>
    <col min="11265" max="11265" width="60.77734375" style="207" customWidth="1"/>
    <col min="11266" max="11266" width="60.6640625" style="207" customWidth="1"/>
    <col min="11267" max="11520" width="8.88671875" style="207"/>
    <col min="11521" max="11521" width="60.77734375" style="207" customWidth="1"/>
    <col min="11522" max="11522" width="60.6640625" style="207" customWidth="1"/>
    <col min="11523" max="11776" width="8.88671875" style="207"/>
    <col min="11777" max="11777" width="60.77734375" style="207" customWidth="1"/>
    <col min="11778" max="11778" width="60.6640625" style="207" customWidth="1"/>
    <col min="11779" max="12032" width="8.88671875" style="207"/>
    <col min="12033" max="12033" width="60.77734375" style="207" customWidth="1"/>
    <col min="12034" max="12034" width="60.6640625" style="207" customWidth="1"/>
    <col min="12035" max="12288" width="8.88671875" style="207"/>
    <col min="12289" max="12289" width="60.77734375" style="207" customWidth="1"/>
    <col min="12290" max="12290" width="60.6640625" style="207" customWidth="1"/>
    <col min="12291" max="12544" width="8.88671875" style="207"/>
    <col min="12545" max="12545" width="60.77734375" style="207" customWidth="1"/>
    <col min="12546" max="12546" width="60.6640625" style="207" customWidth="1"/>
    <col min="12547" max="12800" width="8.88671875" style="207"/>
    <col min="12801" max="12801" width="60.77734375" style="207" customWidth="1"/>
    <col min="12802" max="12802" width="60.6640625" style="207" customWidth="1"/>
    <col min="12803" max="13056" width="8.88671875" style="207"/>
    <col min="13057" max="13057" width="60.77734375" style="207" customWidth="1"/>
    <col min="13058" max="13058" width="60.6640625" style="207" customWidth="1"/>
    <col min="13059" max="13312" width="8.88671875" style="207"/>
    <col min="13313" max="13313" width="60.77734375" style="207" customWidth="1"/>
    <col min="13314" max="13314" width="60.6640625" style="207" customWidth="1"/>
    <col min="13315" max="13568" width="8.88671875" style="207"/>
    <col min="13569" max="13569" width="60.77734375" style="207" customWidth="1"/>
    <col min="13570" max="13570" width="60.6640625" style="207" customWidth="1"/>
    <col min="13571" max="13824" width="8.88671875" style="207"/>
    <col min="13825" max="13825" width="60.77734375" style="207" customWidth="1"/>
    <col min="13826" max="13826" width="60.6640625" style="207" customWidth="1"/>
    <col min="13827" max="14080" width="8.88671875" style="207"/>
    <col min="14081" max="14081" width="60.77734375" style="207" customWidth="1"/>
    <col min="14082" max="14082" width="60.6640625" style="207" customWidth="1"/>
    <col min="14083" max="14336" width="8.88671875" style="207"/>
    <col min="14337" max="14337" width="60.77734375" style="207" customWidth="1"/>
    <col min="14338" max="14338" width="60.6640625" style="207" customWidth="1"/>
    <col min="14339" max="14592" width="8.88671875" style="207"/>
    <col min="14593" max="14593" width="60.77734375" style="207" customWidth="1"/>
    <col min="14594" max="14594" width="60.6640625" style="207" customWidth="1"/>
    <col min="14595" max="14848" width="8.88671875" style="207"/>
    <col min="14849" max="14849" width="60.77734375" style="207" customWidth="1"/>
    <col min="14850" max="14850" width="60.6640625" style="207" customWidth="1"/>
    <col min="14851" max="15104" width="8.88671875" style="207"/>
    <col min="15105" max="15105" width="60.77734375" style="207" customWidth="1"/>
    <col min="15106" max="15106" width="60.6640625" style="207" customWidth="1"/>
    <col min="15107" max="15360" width="8.88671875" style="207"/>
    <col min="15361" max="15361" width="60.77734375" style="207" customWidth="1"/>
    <col min="15362" max="15362" width="60.6640625" style="207" customWidth="1"/>
    <col min="15363" max="15616" width="8.88671875" style="207"/>
    <col min="15617" max="15617" width="60.77734375" style="207" customWidth="1"/>
    <col min="15618" max="15618" width="60.6640625" style="207" customWidth="1"/>
    <col min="15619" max="15872" width="8.88671875" style="207"/>
    <col min="15873" max="15873" width="60.77734375" style="207" customWidth="1"/>
    <col min="15874" max="15874" width="60.6640625" style="207" customWidth="1"/>
    <col min="15875" max="16128" width="8.88671875" style="207"/>
    <col min="16129" max="16129" width="60.77734375" style="207" customWidth="1"/>
    <col min="16130" max="16130" width="60.6640625" style="207" customWidth="1"/>
    <col min="16131" max="16384" width="8.88671875" style="207"/>
  </cols>
  <sheetData>
    <row r="1" spans="1:2" ht="20.100000000000001" customHeight="1">
      <c r="A1" s="206" t="s">
        <v>2293</v>
      </c>
    </row>
    <row r="2" spans="1:2" ht="10.5" customHeight="1">
      <c r="A2" s="206"/>
    </row>
    <row r="3" spans="1:2" ht="30" customHeight="1">
      <c r="A3" s="448" t="s">
        <v>2317</v>
      </c>
      <c r="B3" s="448"/>
    </row>
    <row r="4" spans="1:2" ht="20.25" customHeight="1"/>
    <row r="5" spans="1:2" s="206" customFormat="1" ht="14.25">
      <c r="A5" s="206" t="s">
        <v>2294</v>
      </c>
    </row>
    <row r="6" spans="1:2" ht="9.75" customHeight="1"/>
    <row r="7" spans="1:2">
      <c r="A7" s="208" t="s">
        <v>2295</v>
      </c>
    </row>
    <row r="8" spans="1:2" ht="15" customHeight="1">
      <c r="A8" s="449" t="s">
        <v>2296</v>
      </c>
      <c r="B8" s="449"/>
    </row>
    <row r="9" spans="1:2" ht="15" customHeight="1">
      <c r="A9" s="449" t="s">
        <v>2297</v>
      </c>
      <c r="B9" s="449"/>
    </row>
    <row r="10" spans="1:2" ht="15" customHeight="1">
      <c r="A10" s="449" t="s">
        <v>2298</v>
      </c>
      <c r="B10" s="449"/>
    </row>
    <row r="11" spans="1:2" ht="6" customHeight="1"/>
    <row r="12" spans="1:2">
      <c r="A12" s="208" t="s">
        <v>2299</v>
      </c>
    </row>
    <row r="13" spans="1:2" ht="15" customHeight="1">
      <c r="A13" s="449" t="s">
        <v>2300</v>
      </c>
      <c r="B13" s="449"/>
    </row>
    <row r="14" spans="1:2" ht="15" customHeight="1">
      <c r="A14" s="449" t="s">
        <v>2301</v>
      </c>
      <c r="B14" s="449"/>
    </row>
    <row r="15" spans="1:2" ht="15" customHeight="1">
      <c r="A15" s="449" t="s">
        <v>2302</v>
      </c>
      <c r="B15" s="449"/>
    </row>
    <row r="16" spans="1:2" ht="20.25" customHeight="1"/>
    <row r="17" spans="1:2" s="206" customFormat="1" ht="15" customHeight="1">
      <c r="A17" s="206" t="s">
        <v>2303</v>
      </c>
    </row>
    <row r="18" spans="1:2" ht="9.9499999999999993" customHeight="1"/>
    <row r="19" spans="1:2" ht="15" customHeight="1">
      <c r="A19" s="208" t="s">
        <v>2304</v>
      </c>
    </row>
    <row r="20" spans="1:2" ht="54" customHeight="1">
      <c r="A20" s="449" t="s">
        <v>2316</v>
      </c>
      <c r="B20" s="449"/>
    </row>
    <row r="21" spans="1:2" ht="9.9499999999999993" customHeight="1">
      <c r="A21" s="209"/>
      <c r="B21" s="209"/>
    </row>
    <row r="22" spans="1:2" ht="15" customHeight="1">
      <c r="A22" s="447" t="s">
        <v>2305</v>
      </c>
      <c r="B22" s="447"/>
    </row>
    <row r="23" spans="1:2" ht="20.25" customHeight="1">
      <c r="A23" s="449" t="s">
        <v>2306</v>
      </c>
      <c r="B23" s="449"/>
    </row>
    <row r="24" spans="1:2" ht="9.9499999999999993" customHeight="1">
      <c r="A24" s="209"/>
      <c r="B24" s="209"/>
    </row>
    <row r="25" spans="1:2" ht="15" customHeight="1">
      <c r="A25" s="447" t="s">
        <v>2307</v>
      </c>
      <c r="B25" s="447"/>
    </row>
    <row r="26" spans="1:2" ht="20.25" customHeight="1">
      <c r="A26" s="449" t="s">
        <v>2308</v>
      </c>
      <c r="B26" s="449"/>
    </row>
    <row r="27" spans="1:2" s="206" customFormat="1" ht="20.25" customHeight="1">
      <c r="A27" s="447" t="s">
        <v>2309</v>
      </c>
      <c r="B27" s="449"/>
    </row>
    <row r="28" spans="1:2" s="210" customFormat="1" ht="30" customHeight="1">
      <c r="A28" s="450" t="s">
        <v>2315</v>
      </c>
      <c r="B28" s="450"/>
    </row>
    <row r="29" spans="1:2" ht="20.25" customHeight="1">
      <c r="A29" s="449"/>
      <c r="B29" s="449"/>
    </row>
    <row r="30" spans="1:2" s="206" customFormat="1" ht="14.25">
      <c r="A30" s="206" t="s">
        <v>2310</v>
      </c>
    </row>
    <row r="31" spans="1:2" ht="9.75" customHeight="1"/>
    <row r="32" spans="1:2" ht="20.25" customHeight="1">
      <c r="A32" s="447" t="s">
        <v>2311</v>
      </c>
      <c r="B32" s="447"/>
    </row>
    <row r="33" spans="1:2" ht="20.25" customHeight="1">
      <c r="A33" s="447" t="s">
        <v>2312</v>
      </c>
      <c r="B33" s="447"/>
    </row>
    <row r="34" spans="1:2" ht="30" customHeight="1">
      <c r="A34" s="449" t="s">
        <v>2313</v>
      </c>
      <c r="B34" s="447"/>
    </row>
    <row r="35" spans="1:2" ht="20.25" customHeight="1">
      <c r="A35" s="447" t="s">
        <v>2314</v>
      </c>
      <c r="B35" s="447"/>
    </row>
    <row r="36" spans="1:2" s="206" customFormat="1" ht="14.25">
      <c r="A36" s="208"/>
      <c r="B36" s="208"/>
    </row>
    <row r="37" spans="1:2" s="211" customFormat="1" ht="30" customHeight="1">
      <c r="A37" s="448"/>
      <c r="B37" s="448"/>
    </row>
  </sheetData>
  <mergeCells count="20">
    <mergeCell ref="A26:B26"/>
    <mergeCell ref="A3:B3"/>
    <mergeCell ref="A8:B8"/>
    <mergeCell ref="A9:B9"/>
    <mergeCell ref="A10:B10"/>
    <mergeCell ref="A13:B13"/>
    <mergeCell ref="A14:B14"/>
    <mergeCell ref="A15:B15"/>
    <mergeCell ref="A20:B20"/>
    <mergeCell ref="A22:B22"/>
    <mergeCell ref="A23:B23"/>
    <mergeCell ref="A25:B25"/>
    <mergeCell ref="A35:B35"/>
    <mergeCell ref="A37:B37"/>
    <mergeCell ref="A27:B27"/>
    <mergeCell ref="A28:B28"/>
    <mergeCell ref="A29:B29"/>
    <mergeCell ref="A32:B32"/>
    <mergeCell ref="A33:B33"/>
    <mergeCell ref="A34:B34"/>
  </mergeCells>
  <phoneticPr fontId="2" type="noConversion"/>
  <pageMargins left="0.74803149606299213" right="0.74803149606299213" top="1.1811023622047245" bottom="0.78740157480314965" header="0.51181102362204722" footer="0.51181102362204722"/>
  <pageSetup paperSize="9" scale="93" orientation="landscape" r:id="rId1"/>
  <headerFooter alignWithMargins="0">
    <oddHeader>&amp;C&amp;"돋움,굵게"&amp;14제1장 일반개요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D12"/>
  <sheetViews>
    <sheetView workbookViewId="0">
      <selection activeCell="C12" sqref="C12"/>
    </sheetView>
  </sheetViews>
  <sheetFormatPr defaultRowHeight="11.25"/>
  <cols>
    <col min="1" max="1" width="16.33203125" style="217" customWidth="1"/>
    <col min="2" max="2" width="51.109375" style="217" customWidth="1"/>
    <col min="3" max="3" width="19.5546875" style="217" customWidth="1"/>
    <col min="4" max="4" width="45.6640625" style="217" customWidth="1"/>
    <col min="5" max="256" width="8.88671875" style="217"/>
    <col min="257" max="257" width="16.33203125" style="217" customWidth="1"/>
    <col min="258" max="258" width="51.109375" style="217" customWidth="1"/>
    <col min="259" max="259" width="18.109375" style="217" customWidth="1"/>
    <col min="260" max="260" width="45.6640625" style="217" customWidth="1"/>
    <col min="261" max="512" width="8.88671875" style="217"/>
    <col min="513" max="513" width="16.33203125" style="217" customWidth="1"/>
    <col min="514" max="514" width="51.109375" style="217" customWidth="1"/>
    <col min="515" max="515" width="18.109375" style="217" customWidth="1"/>
    <col min="516" max="516" width="45.6640625" style="217" customWidth="1"/>
    <col min="517" max="768" width="8.88671875" style="217"/>
    <col min="769" max="769" width="16.33203125" style="217" customWidth="1"/>
    <col min="770" max="770" width="51.109375" style="217" customWidth="1"/>
    <col min="771" max="771" width="18.109375" style="217" customWidth="1"/>
    <col min="772" max="772" width="45.6640625" style="217" customWidth="1"/>
    <col min="773" max="1024" width="8.88671875" style="217"/>
    <col min="1025" max="1025" width="16.33203125" style="217" customWidth="1"/>
    <col min="1026" max="1026" width="51.109375" style="217" customWidth="1"/>
    <col min="1027" max="1027" width="18.109375" style="217" customWidth="1"/>
    <col min="1028" max="1028" width="45.6640625" style="217" customWidth="1"/>
    <col min="1029" max="1280" width="8.88671875" style="217"/>
    <col min="1281" max="1281" width="16.33203125" style="217" customWidth="1"/>
    <col min="1282" max="1282" width="51.109375" style="217" customWidth="1"/>
    <col min="1283" max="1283" width="18.109375" style="217" customWidth="1"/>
    <col min="1284" max="1284" width="45.6640625" style="217" customWidth="1"/>
    <col min="1285" max="1536" width="8.88671875" style="217"/>
    <col min="1537" max="1537" width="16.33203125" style="217" customWidth="1"/>
    <col min="1538" max="1538" width="51.109375" style="217" customWidth="1"/>
    <col min="1539" max="1539" width="18.109375" style="217" customWidth="1"/>
    <col min="1540" max="1540" width="45.6640625" style="217" customWidth="1"/>
    <col min="1541" max="1792" width="8.88671875" style="217"/>
    <col min="1793" max="1793" width="16.33203125" style="217" customWidth="1"/>
    <col min="1794" max="1794" width="51.109375" style="217" customWidth="1"/>
    <col min="1795" max="1795" width="18.109375" style="217" customWidth="1"/>
    <col min="1796" max="1796" width="45.6640625" style="217" customWidth="1"/>
    <col min="1797" max="2048" width="8.88671875" style="217"/>
    <col min="2049" max="2049" width="16.33203125" style="217" customWidth="1"/>
    <col min="2050" max="2050" width="51.109375" style="217" customWidth="1"/>
    <col min="2051" max="2051" width="18.109375" style="217" customWidth="1"/>
    <col min="2052" max="2052" width="45.6640625" style="217" customWidth="1"/>
    <col min="2053" max="2304" width="8.88671875" style="217"/>
    <col min="2305" max="2305" width="16.33203125" style="217" customWidth="1"/>
    <col min="2306" max="2306" width="51.109375" style="217" customWidth="1"/>
    <col min="2307" max="2307" width="18.109375" style="217" customWidth="1"/>
    <col min="2308" max="2308" width="45.6640625" style="217" customWidth="1"/>
    <col min="2309" max="2560" width="8.88671875" style="217"/>
    <col min="2561" max="2561" width="16.33203125" style="217" customWidth="1"/>
    <col min="2562" max="2562" width="51.109375" style="217" customWidth="1"/>
    <col min="2563" max="2563" width="18.109375" style="217" customWidth="1"/>
    <col min="2564" max="2564" width="45.6640625" style="217" customWidth="1"/>
    <col min="2565" max="2816" width="8.88671875" style="217"/>
    <col min="2817" max="2817" width="16.33203125" style="217" customWidth="1"/>
    <col min="2818" max="2818" width="51.109375" style="217" customWidth="1"/>
    <col min="2819" max="2819" width="18.109375" style="217" customWidth="1"/>
    <col min="2820" max="2820" width="45.6640625" style="217" customWidth="1"/>
    <col min="2821" max="3072" width="8.88671875" style="217"/>
    <col min="3073" max="3073" width="16.33203125" style="217" customWidth="1"/>
    <col min="3074" max="3074" width="51.109375" style="217" customWidth="1"/>
    <col min="3075" max="3075" width="18.109375" style="217" customWidth="1"/>
    <col min="3076" max="3076" width="45.6640625" style="217" customWidth="1"/>
    <col min="3077" max="3328" width="8.88671875" style="217"/>
    <col min="3329" max="3329" width="16.33203125" style="217" customWidth="1"/>
    <col min="3330" max="3330" width="51.109375" style="217" customWidth="1"/>
    <col min="3331" max="3331" width="18.109375" style="217" customWidth="1"/>
    <col min="3332" max="3332" width="45.6640625" style="217" customWidth="1"/>
    <col min="3333" max="3584" width="8.88671875" style="217"/>
    <col min="3585" max="3585" width="16.33203125" style="217" customWidth="1"/>
    <col min="3586" max="3586" width="51.109375" style="217" customWidth="1"/>
    <col min="3587" max="3587" width="18.109375" style="217" customWidth="1"/>
    <col min="3588" max="3588" width="45.6640625" style="217" customWidth="1"/>
    <col min="3589" max="3840" width="8.88671875" style="217"/>
    <col min="3841" max="3841" width="16.33203125" style="217" customWidth="1"/>
    <col min="3842" max="3842" width="51.109375" style="217" customWidth="1"/>
    <col min="3843" max="3843" width="18.109375" style="217" customWidth="1"/>
    <col min="3844" max="3844" width="45.6640625" style="217" customWidth="1"/>
    <col min="3845" max="4096" width="8.88671875" style="217"/>
    <col min="4097" max="4097" width="16.33203125" style="217" customWidth="1"/>
    <col min="4098" max="4098" width="51.109375" style="217" customWidth="1"/>
    <col min="4099" max="4099" width="18.109375" style="217" customWidth="1"/>
    <col min="4100" max="4100" width="45.6640625" style="217" customWidth="1"/>
    <col min="4101" max="4352" width="8.88671875" style="217"/>
    <col min="4353" max="4353" width="16.33203125" style="217" customWidth="1"/>
    <col min="4354" max="4354" width="51.109375" style="217" customWidth="1"/>
    <col min="4355" max="4355" width="18.109375" style="217" customWidth="1"/>
    <col min="4356" max="4356" width="45.6640625" style="217" customWidth="1"/>
    <col min="4357" max="4608" width="8.88671875" style="217"/>
    <col min="4609" max="4609" width="16.33203125" style="217" customWidth="1"/>
    <col min="4610" max="4610" width="51.109375" style="217" customWidth="1"/>
    <col min="4611" max="4611" width="18.109375" style="217" customWidth="1"/>
    <col min="4612" max="4612" width="45.6640625" style="217" customWidth="1"/>
    <col min="4613" max="4864" width="8.88671875" style="217"/>
    <col min="4865" max="4865" width="16.33203125" style="217" customWidth="1"/>
    <col min="4866" max="4866" width="51.109375" style="217" customWidth="1"/>
    <col min="4867" max="4867" width="18.109375" style="217" customWidth="1"/>
    <col min="4868" max="4868" width="45.6640625" style="217" customWidth="1"/>
    <col min="4869" max="5120" width="8.88671875" style="217"/>
    <col min="5121" max="5121" width="16.33203125" style="217" customWidth="1"/>
    <col min="5122" max="5122" width="51.109375" style="217" customWidth="1"/>
    <col min="5123" max="5123" width="18.109375" style="217" customWidth="1"/>
    <col min="5124" max="5124" width="45.6640625" style="217" customWidth="1"/>
    <col min="5125" max="5376" width="8.88671875" style="217"/>
    <col min="5377" max="5377" width="16.33203125" style="217" customWidth="1"/>
    <col min="5378" max="5378" width="51.109375" style="217" customWidth="1"/>
    <col min="5379" max="5379" width="18.109375" style="217" customWidth="1"/>
    <col min="5380" max="5380" width="45.6640625" style="217" customWidth="1"/>
    <col min="5381" max="5632" width="8.88671875" style="217"/>
    <col min="5633" max="5633" width="16.33203125" style="217" customWidth="1"/>
    <col min="5634" max="5634" width="51.109375" style="217" customWidth="1"/>
    <col min="5635" max="5635" width="18.109375" style="217" customWidth="1"/>
    <col min="5636" max="5636" width="45.6640625" style="217" customWidth="1"/>
    <col min="5637" max="5888" width="8.88671875" style="217"/>
    <col min="5889" max="5889" width="16.33203125" style="217" customWidth="1"/>
    <col min="5890" max="5890" width="51.109375" style="217" customWidth="1"/>
    <col min="5891" max="5891" width="18.109375" style="217" customWidth="1"/>
    <col min="5892" max="5892" width="45.6640625" style="217" customWidth="1"/>
    <col min="5893" max="6144" width="8.88671875" style="217"/>
    <col min="6145" max="6145" width="16.33203125" style="217" customWidth="1"/>
    <col min="6146" max="6146" width="51.109375" style="217" customWidth="1"/>
    <col min="6147" max="6147" width="18.109375" style="217" customWidth="1"/>
    <col min="6148" max="6148" width="45.6640625" style="217" customWidth="1"/>
    <col min="6149" max="6400" width="8.88671875" style="217"/>
    <col min="6401" max="6401" width="16.33203125" style="217" customWidth="1"/>
    <col min="6402" max="6402" width="51.109375" style="217" customWidth="1"/>
    <col min="6403" max="6403" width="18.109375" style="217" customWidth="1"/>
    <col min="6404" max="6404" width="45.6640625" style="217" customWidth="1"/>
    <col min="6405" max="6656" width="8.88671875" style="217"/>
    <col min="6657" max="6657" width="16.33203125" style="217" customWidth="1"/>
    <col min="6658" max="6658" width="51.109375" style="217" customWidth="1"/>
    <col min="6659" max="6659" width="18.109375" style="217" customWidth="1"/>
    <col min="6660" max="6660" width="45.6640625" style="217" customWidth="1"/>
    <col min="6661" max="6912" width="8.88671875" style="217"/>
    <col min="6913" max="6913" width="16.33203125" style="217" customWidth="1"/>
    <col min="6914" max="6914" width="51.109375" style="217" customWidth="1"/>
    <col min="6915" max="6915" width="18.109375" style="217" customWidth="1"/>
    <col min="6916" max="6916" width="45.6640625" style="217" customWidth="1"/>
    <col min="6917" max="7168" width="8.88671875" style="217"/>
    <col min="7169" max="7169" width="16.33203125" style="217" customWidth="1"/>
    <col min="7170" max="7170" width="51.109375" style="217" customWidth="1"/>
    <col min="7171" max="7171" width="18.109375" style="217" customWidth="1"/>
    <col min="7172" max="7172" width="45.6640625" style="217" customWidth="1"/>
    <col min="7173" max="7424" width="8.88671875" style="217"/>
    <col min="7425" max="7425" width="16.33203125" style="217" customWidth="1"/>
    <col min="7426" max="7426" width="51.109375" style="217" customWidth="1"/>
    <col min="7427" max="7427" width="18.109375" style="217" customWidth="1"/>
    <col min="7428" max="7428" width="45.6640625" style="217" customWidth="1"/>
    <col min="7429" max="7680" width="8.88671875" style="217"/>
    <col min="7681" max="7681" width="16.33203125" style="217" customWidth="1"/>
    <col min="7682" max="7682" width="51.109375" style="217" customWidth="1"/>
    <col min="7683" max="7683" width="18.109375" style="217" customWidth="1"/>
    <col min="7684" max="7684" width="45.6640625" style="217" customWidth="1"/>
    <col min="7685" max="7936" width="8.88671875" style="217"/>
    <col min="7937" max="7937" width="16.33203125" style="217" customWidth="1"/>
    <col min="7938" max="7938" width="51.109375" style="217" customWidth="1"/>
    <col min="7939" max="7939" width="18.109375" style="217" customWidth="1"/>
    <col min="7940" max="7940" width="45.6640625" style="217" customWidth="1"/>
    <col min="7941" max="8192" width="8.88671875" style="217"/>
    <col min="8193" max="8193" width="16.33203125" style="217" customWidth="1"/>
    <col min="8194" max="8194" width="51.109375" style="217" customWidth="1"/>
    <col min="8195" max="8195" width="18.109375" style="217" customWidth="1"/>
    <col min="8196" max="8196" width="45.6640625" style="217" customWidth="1"/>
    <col min="8197" max="8448" width="8.88671875" style="217"/>
    <col min="8449" max="8449" width="16.33203125" style="217" customWidth="1"/>
    <col min="8450" max="8450" width="51.109375" style="217" customWidth="1"/>
    <col min="8451" max="8451" width="18.109375" style="217" customWidth="1"/>
    <col min="8452" max="8452" width="45.6640625" style="217" customWidth="1"/>
    <col min="8453" max="8704" width="8.88671875" style="217"/>
    <col min="8705" max="8705" width="16.33203125" style="217" customWidth="1"/>
    <col min="8706" max="8706" width="51.109375" style="217" customWidth="1"/>
    <col min="8707" max="8707" width="18.109375" style="217" customWidth="1"/>
    <col min="8708" max="8708" width="45.6640625" style="217" customWidth="1"/>
    <col min="8709" max="8960" width="8.88671875" style="217"/>
    <col min="8961" max="8961" width="16.33203125" style="217" customWidth="1"/>
    <col min="8962" max="8962" width="51.109375" style="217" customWidth="1"/>
    <col min="8963" max="8963" width="18.109375" style="217" customWidth="1"/>
    <col min="8964" max="8964" width="45.6640625" style="217" customWidth="1"/>
    <col min="8965" max="9216" width="8.88671875" style="217"/>
    <col min="9217" max="9217" width="16.33203125" style="217" customWidth="1"/>
    <col min="9218" max="9218" width="51.109375" style="217" customWidth="1"/>
    <col min="9219" max="9219" width="18.109375" style="217" customWidth="1"/>
    <col min="9220" max="9220" width="45.6640625" style="217" customWidth="1"/>
    <col min="9221" max="9472" width="8.88671875" style="217"/>
    <col min="9473" max="9473" width="16.33203125" style="217" customWidth="1"/>
    <col min="9474" max="9474" width="51.109375" style="217" customWidth="1"/>
    <col min="9475" max="9475" width="18.109375" style="217" customWidth="1"/>
    <col min="9476" max="9476" width="45.6640625" style="217" customWidth="1"/>
    <col min="9477" max="9728" width="8.88671875" style="217"/>
    <col min="9729" max="9729" width="16.33203125" style="217" customWidth="1"/>
    <col min="9730" max="9730" width="51.109375" style="217" customWidth="1"/>
    <col min="9731" max="9731" width="18.109375" style="217" customWidth="1"/>
    <col min="9732" max="9732" width="45.6640625" style="217" customWidth="1"/>
    <col min="9733" max="9984" width="8.88671875" style="217"/>
    <col min="9985" max="9985" width="16.33203125" style="217" customWidth="1"/>
    <col min="9986" max="9986" width="51.109375" style="217" customWidth="1"/>
    <col min="9987" max="9987" width="18.109375" style="217" customWidth="1"/>
    <col min="9988" max="9988" width="45.6640625" style="217" customWidth="1"/>
    <col min="9989" max="10240" width="8.88671875" style="217"/>
    <col min="10241" max="10241" width="16.33203125" style="217" customWidth="1"/>
    <col min="10242" max="10242" width="51.109375" style="217" customWidth="1"/>
    <col min="10243" max="10243" width="18.109375" style="217" customWidth="1"/>
    <col min="10244" max="10244" width="45.6640625" style="217" customWidth="1"/>
    <col min="10245" max="10496" width="8.88671875" style="217"/>
    <col min="10497" max="10497" width="16.33203125" style="217" customWidth="1"/>
    <col min="10498" max="10498" width="51.109375" style="217" customWidth="1"/>
    <col min="10499" max="10499" width="18.109375" style="217" customWidth="1"/>
    <col min="10500" max="10500" width="45.6640625" style="217" customWidth="1"/>
    <col min="10501" max="10752" width="8.88671875" style="217"/>
    <col min="10753" max="10753" width="16.33203125" style="217" customWidth="1"/>
    <col min="10754" max="10754" width="51.109375" style="217" customWidth="1"/>
    <col min="10755" max="10755" width="18.109375" style="217" customWidth="1"/>
    <col min="10756" max="10756" width="45.6640625" style="217" customWidth="1"/>
    <col min="10757" max="11008" width="8.88671875" style="217"/>
    <col min="11009" max="11009" width="16.33203125" style="217" customWidth="1"/>
    <col min="11010" max="11010" width="51.109375" style="217" customWidth="1"/>
    <col min="11011" max="11011" width="18.109375" style="217" customWidth="1"/>
    <col min="11012" max="11012" width="45.6640625" style="217" customWidth="1"/>
    <col min="11013" max="11264" width="8.88671875" style="217"/>
    <col min="11265" max="11265" width="16.33203125" style="217" customWidth="1"/>
    <col min="11266" max="11266" width="51.109375" style="217" customWidth="1"/>
    <col min="11267" max="11267" width="18.109375" style="217" customWidth="1"/>
    <col min="11268" max="11268" width="45.6640625" style="217" customWidth="1"/>
    <col min="11269" max="11520" width="8.88671875" style="217"/>
    <col min="11521" max="11521" width="16.33203125" style="217" customWidth="1"/>
    <col min="11522" max="11522" width="51.109375" style="217" customWidth="1"/>
    <col min="11523" max="11523" width="18.109375" style="217" customWidth="1"/>
    <col min="11524" max="11524" width="45.6640625" style="217" customWidth="1"/>
    <col min="11525" max="11776" width="8.88671875" style="217"/>
    <col min="11777" max="11777" width="16.33203125" style="217" customWidth="1"/>
    <col min="11778" max="11778" width="51.109375" style="217" customWidth="1"/>
    <col min="11779" max="11779" width="18.109375" style="217" customWidth="1"/>
    <col min="11780" max="11780" width="45.6640625" style="217" customWidth="1"/>
    <col min="11781" max="12032" width="8.88671875" style="217"/>
    <col min="12033" max="12033" width="16.33203125" style="217" customWidth="1"/>
    <col min="12034" max="12034" width="51.109375" style="217" customWidth="1"/>
    <col min="12035" max="12035" width="18.109375" style="217" customWidth="1"/>
    <col min="12036" max="12036" width="45.6640625" style="217" customWidth="1"/>
    <col min="12037" max="12288" width="8.88671875" style="217"/>
    <col min="12289" max="12289" width="16.33203125" style="217" customWidth="1"/>
    <col min="12290" max="12290" width="51.109375" style="217" customWidth="1"/>
    <col min="12291" max="12291" width="18.109375" style="217" customWidth="1"/>
    <col min="12292" max="12292" width="45.6640625" style="217" customWidth="1"/>
    <col min="12293" max="12544" width="8.88671875" style="217"/>
    <col min="12545" max="12545" width="16.33203125" style="217" customWidth="1"/>
    <col min="12546" max="12546" width="51.109375" style="217" customWidth="1"/>
    <col min="12547" max="12547" width="18.109375" style="217" customWidth="1"/>
    <col min="12548" max="12548" width="45.6640625" style="217" customWidth="1"/>
    <col min="12549" max="12800" width="8.88671875" style="217"/>
    <col min="12801" max="12801" width="16.33203125" style="217" customWidth="1"/>
    <col min="12802" max="12802" width="51.109375" style="217" customWidth="1"/>
    <col min="12803" max="12803" width="18.109375" style="217" customWidth="1"/>
    <col min="12804" max="12804" width="45.6640625" style="217" customWidth="1"/>
    <col min="12805" max="13056" width="8.88671875" style="217"/>
    <col min="13057" max="13057" width="16.33203125" style="217" customWidth="1"/>
    <col min="13058" max="13058" width="51.109375" style="217" customWidth="1"/>
    <col min="13059" max="13059" width="18.109375" style="217" customWidth="1"/>
    <col min="13060" max="13060" width="45.6640625" style="217" customWidth="1"/>
    <col min="13061" max="13312" width="8.88671875" style="217"/>
    <col min="13313" max="13313" width="16.33203125" style="217" customWidth="1"/>
    <col min="13314" max="13314" width="51.109375" style="217" customWidth="1"/>
    <col min="13315" max="13315" width="18.109375" style="217" customWidth="1"/>
    <col min="13316" max="13316" width="45.6640625" style="217" customWidth="1"/>
    <col min="13317" max="13568" width="8.88671875" style="217"/>
    <col min="13569" max="13569" width="16.33203125" style="217" customWidth="1"/>
    <col min="13570" max="13570" width="51.109375" style="217" customWidth="1"/>
    <col min="13571" max="13571" width="18.109375" style="217" customWidth="1"/>
    <col min="13572" max="13572" width="45.6640625" style="217" customWidth="1"/>
    <col min="13573" max="13824" width="8.88671875" style="217"/>
    <col min="13825" max="13825" width="16.33203125" style="217" customWidth="1"/>
    <col min="13826" max="13826" width="51.109375" style="217" customWidth="1"/>
    <col min="13827" max="13827" width="18.109375" style="217" customWidth="1"/>
    <col min="13828" max="13828" width="45.6640625" style="217" customWidth="1"/>
    <col min="13829" max="14080" width="8.88671875" style="217"/>
    <col min="14081" max="14081" width="16.33203125" style="217" customWidth="1"/>
    <col min="14082" max="14082" width="51.109375" style="217" customWidth="1"/>
    <col min="14083" max="14083" width="18.109375" style="217" customWidth="1"/>
    <col min="14084" max="14084" width="45.6640625" style="217" customWidth="1"/>
    <col min="14085" max="14336" width="8.88671875" style="217"/>
    <col min="14337" max="14337" width="16.33203125" style="217" customWidth="1"/>
    <col min="14338" max="14338" width="51.109375" style="217" customWidth="1"/>
    <col min="14339" max="14339" width="18.109375" style="217" customWidth="1"/>
    <col min="14340" max="14340" width="45.6640625" style="217" customWidth="1"/>
    <col min="14341" max="14592" width="8.88671875" style="217"/>
    <col min="14593" max="14593" width="16.33203125" style="217" customWidth="1"/>
    <col min="14594" max="14594" width="51.109375" style="217" customWidth="1"/>
    <col min="14595" max="14595" width="18.109375" style="217" customWidth="1"/>
    <col min="14596" max="14596" width="45.6640625" style="217" customWidth="1"/>
    <col min="14597" max="14848" width="8.88671875" style="217"/>
    <col min="14849" max="14849" width="16.33203125" style="217" customWidth="1"/>
    <col min="14850" max="14850" width="51.109375" style="217" customWidth="1"/>
    <col min="14851" max="14851" width="18.109375" style="217" customWidth="1"/>
    <col min="14852" max="14852" width="45.6640625" style="217" customWidth="1"/>
    <col min="14853" max="15104" width="8.88671875" style="217"/>
    <col min="15105" max="15105" width="16.33203125" style="217" customWidth="1"/>
    <col min="15106" max="15106" width="51.109375" style="217" customWidth="1"/>
    <col min="15107" max="15107" width="18.109375" style="217" customWidth="1"/>
    <col min="15108" max="15108" width="45.6640625" style="217" customWidth="1"/>
    <col min="15109" max="15360" width="8.88671875" style="217"/>
    <col min="15361" max="15361" width="16.33203125" style="217" customWidth="1"/>
    <col min="15362" max="15362" width="51.109375" style="217" customWidth="1"/>
    <col min="15363" max="15363" width="18.109375" style="217" customWidth="1"/>
    <col min="15364" max="15364" width="45.6640625" style="217" customWidth="1"/>
    <col min="15365" max="15616" width="8.88671875" style="217"/>
    <col min="15617" max="15617" width="16.33203125" style="217" customWidth="1"/>
    <col min="15618" max="15618" width="51.109375" style="217" customWidth="1"/>
    <col min="15619" max="15619" width="18.109375" style="217" customWidth="1"/>
    <col min="15620" max="15620" width="45.6640625" style="217" customWidth="1"/>
    <col min="15621" max="15872" width="8.88671875" style="217"/>
    <col min="15873" max="15873" width="16.33203125" style="217" customWidth="1"/>
    <col min="15874" max="15874" width="51.109375" style="217" customWidth="1"/>
    <col min="15875" max="15875" width="18.109375" style="217" customWidth="1"/>
    <col min="15876" max="15876" width="45.6640625" style="217" customWidth="1"/>
    <col min="15877" max="16128" width="8.88671875" style="217"/>
    <col min="16129" max="16129" width="16.33203125" style="217" customWidth="1"/>
    <col min="16130" max="16130" width="51.109375" style="217" customWidth="1"/>
    <col min="16131" max="16131" width="18.109375" style="217" customWidth="1"/>
    <col min="16132" max="16132" width="45.6640625" style="217" customWidth="1"/>
    <col min="16133" max="16384" width="8.88671875" style="217"/>
  </cols>
  <sheetData>
    <row r="1" spans="1:4" s="213" customFormat="1" ht="36" customHeight="1">
      <c r="A1" s="212" t="s">
        <v>2318</v>
      </c>
      <c r="B1" s="212" t="s">
        <v>2319</v>
      </c>
      <c r="C1" s="212" t="s">
        <v>2318</v>
      </c>
      <c r="D1" s="212" t="s">
        <v>2319</v>
      </c>
    </row>
    <row r="2" spans="1:4" ht="60" customHeight="1">
      <c r="A2" s="214" t="s">
        <v>2320</v>
      </c>
      <c r="B2" s="215" t="s">
        <v>2321</v>
      </c>
      <c r="C2" s="216" t="s">
        <v>2322</v>
      </c>
      <c r="D2" s="215" t="s">
        <v>2323</v>
      </c>
    </row>
    <row r="3" spans="1:4" ht="30" customHeight="1">
      <c r="A3" s="214" t="s">
        <v>2324</v>
      </c>
      <c r="B3" s="215" t="s">
        <v>2325</v>
      </c>
      <c r="C3" s="214" t="s">
        <v>2326</v>
      </c>
      <c r="D3" s="215" t="s">
        <v>2327</v>
      </c>
    </row>
    <row r="4" spans="1:4" ht="30" customHeight="1">
      <c r="A4" s="214" t="s">
        <v>2328</v>
      </c>
      <c r="B4" s="218" t="s">
        <v>2329</v>
      </c>
      <c r="C4" s="214" t="s">
        <v>2330</v>
      </c>
      <c r="D4" s="215" t="s">
        <v>2331</v>
      </c>
    </row>
    <row r="5" spans="1:4" ht="30" customHeight="1">
      <c r="A5" s="214" t="s">
        <v>2332</v>
      </c>
      <c r="B5" s="215" t="s">
        <v>2333</v>
      </c>
      <c r="C5" s="214" t="s">
        <v>2334</v>
      </c>
      <c r="D5" s="218" t="s">
        <v>2335</v>
      </c>
    </row>
    <row r="6" spans="1:4" ht="30" customHeight="1">
      <c r="A6" s="214" t="s">
        <v>2336</v>
      </c>
      <c r="B6" s="215" t="s">
        <v>2337</v>
      </c>
      <c r="C6" s="214" t="s">
        <v>2338</v>
      </c>
      <c r="D6" s="215" t="s">
        <v>2339</v>
      </c>
    </row>
    <row r="7" spans="1:4" ht="33.75" customHeight="1">
      <c r="A7" s="214" t="s">
        <v>2340</v>
      </c>
      <c r="B7" s="215" t="s">
        <v>2341</v>
      </c>
      <c r="C7" s="214" t="s">
        <v>2342</v>
      </c>
      <c r="D7" s="218" t="s">
        <v>2343</v>
      </c>
    </row>
    <row r="8" spans="1:4" ht="39.950000000000003" customHeight="1">
      <c r="A8" s="214" t="s">
        <v>2344</v>
      </c>
      <c r="B8" s="215" t="s">
        <v>2345</v>
      </c>
      <c r="C8" s="216" t="s">
        <v>2346</v>
      </c>
      <c r="D8" s="215" t="s">
        <v>2347</v>
      </c>
    </row>
    <row r="9" spans="1:4" ht="33" customHeight="1">
      <c r="A9" s="214" t="s">
        <v>2348</v>
      </c>
      <c r="B9" s="215" t="s">
        <v>2349</v>
      </c>
      <c r="C9" s="214" t="s">
        <v>2350</v>
      </c>
      <c r="D9" s="215" t="s">
        <v>2351</v>
      </c>
    </row>
    <row r="10" spans="1:4" ht="84.95" customHeight="1">
      <c r="A10" s="216" t="s">
        <v>2352</v>
      </c>
      <c r="B10" s="215" t="s">
        <v>2353</v>
      </c>
      <c r="C10" s="216" t="s">
        <v>2354</v>
      </c>
      <c r="D10" s="215" t="s">
        <v>2355</v>
      </c>
    </row>
    <row r="11" spans="1:4" ht="60" customHeight="1">
      <c r="A11" s="214" t="s">
        <v>2356</v>
      </c>
      <c r="B11" s="215" t="s">
        <v>2357</v>
      </c>
      <c r="C11" s="216" t="s">
        <v>2358</v>
      </c>
      <c r="D11" s="215" t="s">
        <v>2359</v>
      </c>
    </row>
    <row r="12" spans="1:4" ht="60" customHeight="1">
      <c r="A12" s="216" t="s">
        <v>2360</v>
      </c>
      <c r="B12" s="215" t="s">
        <v>2361</v>
      </c>
      <c r="C12" s="216" t="s">
        <v>2362</v>
      </c>
      <c r="D12" s="215" t="s">
        <v>2363</v>
      </c>
    </row>
  </sheetData>
  <phoneticPr fontId="2" type="noConversion"/>
  <pageMargins left="0.57999999999999996" right="0.56999999999999995" top="0.86" bottom="0.62" header="0.51181102362204722" footer="0.51181102362204722"/>
  <pageSetup paperSize="9" scale="89" orientation="landscape" r:id="rId1"/>
  <headerFooter alignWithMargins="0">
    <oddHeader>&amp;L&amp;"돋움,굵게"5. 공공체육시설의 분류기준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Y83"/>
  <sheetViews>
    <sheetView topLeftCell="B1" zoomScaleSheetLayoutView="70" workbookViewId="0">
      <pane ySplit="5" topLeftCell="A9" activePane="bottomLeft" state="frozen"/>
      <selection pane="bottomLeft" activeCell="G74" sqref="G74"/>
    </sheetView>
  </sheetViews>
  <sheetFormatPr defaultRowHeight="36" customHeight="1"/>
  <cols>
    <col min="1" max="1" width="8" style="115" hidden="1" customWidth="1"/>
    <col min="2" max="2" width="4.21875" style="115" customWidth="1"/>
    <col min="3" max="3" width="6.6640625" style="145" bestFit="1" customWidth="1"/>
    <col min="4" max="4" width="20.44140625" style="115" hidden="1" customWidth="1"/>
    <col min="5" max="5" width="17.21875" style="147" customWidth="1"/>
    <col min="6" max="6" width="7.5546875" style="115" customWidth="1"/>
    <col min="7" max="7" width="14" style="115" customWidth="1"/>
    <col min="8" max="8" width="1" style="115" hidden="1" customWidth="1"/>
    <col min="9" max="9" width="7.6640625" style="144" customWidth="1"/>
    <col min="10" max="10" width="6.5546875" style="144" bestFit="1" customWidth="1"/>
    <col min="11" max="11" width="6.77734375" style="144" bestFit="1" customWidth="1"/>
    <col min="12" max="12" width="9" style="145" bestFit="1" customWidth="1"/>
    <col min="13" max="13" width="6.21875" style="144" bestFit="1" customWidth="1"/>
    <col min="14" max="14" width="5.44140625" style="144" customWidth="1"/>
    <col min="15" max="15" width="7" style="144" bestFit="1" customWidth="1"/>
    <col min="16" max="16" width="4.21875" style="144" bestFit="1" customWidth="1"/>
    <col min="17" max="17" width="6" style="144" bestFit="1" customWidth="1"/>
    <col min="18" max="18" width="6.88671875" style="144" bestFit="1" customWidth="1"/>
    <col min="19" max="19" width="7.88671875" style="145" bestFit="1" customWidth="1"/>
    <col min="20" max="20" width="10.21875" style="145" customWidth="1"/>
    <col min="21" max="21" width="6.44140625" style="145" bestFit="1" customWidth="1"/>
    <col min="22" max="23" width="11.21875" style="115" hidden="1" customWidth="1"/>
    <col min="24" max="24" width="10.77734375" style="115" hidden="1" customWidth="1"/>
    <col min="25" max="25" width="11.21875" style="115" hidden="1" customWidth="1"/>
    <col min="26" max="26" width="8.6640625" style="115" hidden="1" customWidth="1"/>
    <col min="27" max="27" width="5.77734375" style="115" hidden="1" customWidth="1"/>
    <col min="28" max="28" width="7.6640625" style="144" bestFit="1" customWidth="1"/>
    <col min="29" max="29" width="7.5546875" style="115" hidden="1" customWidth="1"/>
    <col min="30" max="30" width="5.77734375" style="115" hidden="1" customWidth="1"/>
    <col min="31" max="31" width="13.6640625" style="115" hidden="1" customWidth="1"/>
    <col min="32" max="32" width="9.77734375" style="115" hidden="1" customWidth="1"/>
    <col min="33" max="33" width="10.44140625" style="115" hidden="1" customWidth="1"/>
    <col min="34" max="34" width="8.44140625" style="115" hidden="1" customWidth="1"/>
    <col min="35" max="35" width="8.88671875" style="115" hidden="1" customWidth="1"/>
    <col min="36" max="36" width="17.33203125" style="115" hidden="1" customWidth="1"/>
    <col min="37" max="37" width="22" style="115" hidden="1" customWidth="1"/>
    <col min="38" max="38" width="6" style="115" hidden="1" customWidth="1"/>
    <col min="39" max="39" width="7.109375" style="115" hidden="1" customWidth="1"/>
    <col min="40" max="40" width="15.6640625" style="115" hidden="1" customWidth="1"/>
    <col min="41" max="41" width="15.109375" style="115" hidden="1" customWidth="1"/>
    <col min="42" max="42" width="10.77734375" style="115" hidden="1" customWidth="1"/>
    <col min="43" max="43" width="8.33203125" style="115" hidden="1" customWidth="1"/>
    <col min="44" max="44" width="6" style="115" hidden="1" customWidth="1"/>
    <col min="45" max="45" width="8.44140625" style="115" hidden="1" customWidth="1"/>
    <col min="46" max="46" width="15.6640625" style="115" hidden="1" customWidth="1"/>
    <col min="47" max="47" width="8" style="115" hidden="1" customWidth="1"/>
    <col min="48" max="48" width="4.6640625" style="115" hidden="1" customWidth="1"/>
    <col min="49" max="49" width="6" style="115" hidden="1" customWidth="1"/>
    <col min="50" max="50" width="11.33203125" style="145" customWidth="1"/>
    <col min="51" max="16384" width="8.88671875" style="115"/>
  </cols>
  <sheetData>
    <row r="1" spans="1:51" ht="20.100000000000001" customHeight="1">
      <c r="B1" s="465" t="s">
        <v>363</v>
      </c>
      <c r="C1" s="465"/>
      <c r="D1" s="465"/>
      <c r="E1" s="465"/>
      <c r="U1" s="466" t="s">
        <v>390</v>
      </c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</row>
    <row r="2" spans="1:51" ht="24.95" customHeight="1">
      <c r="A2" s="468" t="s">
        <v>391</v>
      </c>
      <c r="B2" s="451" t="s">
        <v>392</v>
      </c>
      <c r="C2" s="451" t="s">
        <v>485</v>
      </c>
      <c r="D2" s="451" t="s">
        <v>393</v>
      </c>
      <c r="E2" s="451" t="s">
        <v>394</v>
      </c>
      <c r="F2" s="451" t="s">
        <v>488</v>
      </c>
      <c r="G2" s="451" t="s">
        <v>327</v>
      </c>
      <c r="H2" s="451" t="s">
        <v>491</v>
      </c>
      <c r="I2" s="451" t="s">
        <v>328</v>
      </c>
      <c r="J2" s="451" t="s">
        <v>329</v>
      </c>
      <c r="K2" s="451" t="s">
        <v>330</v>
      </c>
      <c r="L2" s="451" t="s">
        <v>496</v>
      </c>
      <c r="M2" s="451"/>
      <c r="N2" s="451"/>
      <c r="O2" s="451"/>
      <c r="P2" s="451"/>
      <c r="Q2" s="451" t="s">
        <v>331</v>
      </c>
      <c r="R2" s="451"/>
      <c r="S2" s="451"/>
      <c r="T2" s="451"/>
      <c r="U2" s="451" t="s">
        <v>332</v>
      </c>
      <c r="V2" s="455" t="s">
        <v>333</v>
      </c>
      <c r="W2" s="456"/>
      <c r="X2" s="456"/>
      <c r="Y2" s="456"/>
      <c r="Z2" s="456"/>
      <c r="AA2" s="456"/>
      <c r="AB2" s="457"/>
      <c r="AC2" s="451" t="s">
        <v>334</v>
      </c>
      <c r="AD2" s="451"/>
      <c r="AE2" s="451" t="s">
        <v>335</v>
      </c>
      <c r="AF2" s="451"/>
      <c r="AG2" s="451"/>
      <c r="AH2" s="451"/>
      <c r="AI2" s="451"/>
      <c r="AJ2" s="467"/>
      <c r="AK2" s="451" t="s">
        <v>336</v>
      </c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 t="s">
        <v>337</v>
      </c>
    </row>
    <row r="3" spans="1:51" ht="15" customHeight="1">
      <c r="A3" s="46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 t="s">
        <v>565</v>
      </c>
      <c r="M3" s="467"/>
      <c r="N3" s="467"/>
      <c r="O3" s="467"/>
      <c r="P3" s="467"/>
      <c r="Q3" s="451" t="s">
        <v>339</v>
      </c>
      <c r="R3" s="451" t="s">
        <v>567</v>
      </c>
      <c r="S3" s="451" t="s">
        <v>568</v>
      </c>
      <c r="T3" s="451" t="s">
        <v>342</v>
      </c>
      <c r="U3" s="451"/>
      <c r="V3" s="458"/>
      <c r="W3" s="459"/>
      <c r="X3" s="459"/>
      <c r="Y3" s="459"/>
      <c r="Z3" s="459"/>
      <c r="AA3" s="459"/>
      <c r="AB3" s="460"/>
      <c r="AC3" s="451" t="s">
        <v>343</v>
      </c>
      <c r="AD3" s="451" t="s">
        <v>344</v>
      </c>
      <c r="AE3" s="451" t="s">
        <v>345</v>
      </c>
      <c r="AF3" s="451"/>
      <c r="AG3" s="451" t="s">
        <v>346</v>
      </c>
      <c r="AH3" s="467"/>
      <c r="AI3" s="467"/>
      <c r="AJ3" s="467" t="s">
        <v>347</v>
      </c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67"/>
    </row>
    <row r="4" spans="1:51" ht="15" customHeight="1">
      <c r="A4" s="468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102" t="s">
        <v>237</v>
      </c>
      <c r="M4" s="150" t="s">
        <v>226</v>
      </c>
      <c r="N4" s="150" t="s">
        <v>227</v>
      </c>
      <c r="O4" s="150" t="s">
        <v>212</v>
      </c>
      <c r="P4" s="150" t="s">
        <v>358</v>
      </c>
      <c r="Q4" s="451"/>
      <c r="R4" s="451"/>
      <c r="S4" s="451"/>
      <c r="T4" s="451"/>
      <c r="U4" s="451"/>
      <c r="V4" s="461"/>
      <c r="W4" s="462"/>
      <c r="X4" s="462"/>
      <c r="Y4" s="462"/>
      <c r="Z4" s="462"/>
      <c r="AA4" s="462"/>
      <c r="AB4" s="463"/>
      <c r="AC4" s="451"/>
      <c r="AD4" s="451"/>
      <c r="AE4" s="102" t="s">
        <v>354</v>
      </c>
      <c r="AF4" s="102" t="s">
        <v>355</v>
      </c>
      <c r="AG4" s="102" t="s">
        <v>354</v>
      </c>
      <c r="AH4" s="102" t="s">
        <v>356</v>
      </c>
      <c r="AI4" s="102" t="s">
        <v>355</v>
      </c>
      <c r="AJ4" s="467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67"/>
    </row>
    <row r="5" spans="1:51" ht="24.95" hidden="1" customHeight="1">
      <c r="A5" s="129"/>
      <c r="B5" s="109" t="s">
        <v>384</v>
      </c>
      <c r="C5" s="108" t="s">
        <v>190</v>
      </c>
      <c r="D5" s="109"/>
      <c r="E5" s="86">
        <f>COUNTA(E8:E69,#REF!,#REF!,#REF!,#REF!,#REF!,#REF!,#REF!,#REF!,#REF!,#REF!,#REF!,#REF!,#REF!,#REF!,#REF!,#REF!)</f>
        <v>78</v>
      </c>
      <c r="F5" s="5"/>
      <c r="G5" s="5"/>
      <c r="H5" s="5"/>
      <c r="I5" s="4" t="e">
        <f>SUM(I6,#REF!,#REF!,#REF!,#REF!,#REF!,#REF!,#REF!,#REF!,#REF!,#REF!,#REF!,#REF!,#REF!,#REF!,#REF!,#REF!)</f>
        <v>#REF!</v>
      </c>
      <c r="J5" s="219" t="e">
        <f>SUM(J6,#REF!,#REF!,#REF!,#REF!,#REF!,#REF!,#REF!,#REF!,#REF!,#REF!,#REF!,#REF!,#REF!,#REF!,#REF!,#REF!)</f>
        <v>#REF!</v>
      </c>
      <c r="K5" s="219" t="e">
        <f>SUM(K6,#REF!,#REF!,#REF!,#REF!,#REF!,#REF!,#REF!,#REF!,#REF!,#REF!,#REF!,#REF!,#REF!,#REF!,#REF!,#REF!)</f>
        <v>#REF!</v>
      </c>
      <c r="L5" s="219"/>
      <c r="M5" s="219"/>
      <c r="N5" s="219"/>
      <c r="O5" s="219"/>
      <c r="P5" s="219" t="e">
        <f>SUM(P6,#REF!,#REF!,#REF!,#REF!,#REF!,#REF!,#REF!,#REF!,#REF!,#REF!,#REF!,#REF!,#REF!,#REF!,#REF!,#REF!)</f>
        <v>#REF!</v>
      </c>
      <c r="Q5" s="4"/>
      <c r="R5" s="4"/>
      <c r="S5" s="3"/>
      <c r="T5" s="3"/>
      <c r="U5" s="3"/>
      <c r="V5" s="5"/>
      <c r="W5" s="5"/>
      <c r="X5" s="5"/>
      <c r="Y5" s="5"/>
      <c r="Z5" s="5"/>
      <c r="AA5" s="5"/>
      <c r="AB5" s="110"/>
      <c r="AC5" s="3"/>
      <c r="AD5" s="3"/>
      <c r="AE5" s="5"/>
      <c r="AF5" s="5"/>
      <c r="AG5" s="5"/>
      <c r="AH5" s="5"/>
      <c r="AI5" s="5"/>
      <c r="AJ5" s="8"/>
      <c r="AK5" s="8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116"/>
    </row>
    <row r="6" spans="1:51" ht="24.75" customHeight="1">
      <c r="A6" s="129"/>
      <c r="B6" s="277" t="s">
        <v>144</v>
      </c>
      <c r="C6" s="270" t="s">
        <v>70</v>
      </c>
      <c r="D6" s="271"/>
      <c r="E6" s="272">
        <f>COUNTA(E7:E69)</f>
        <v>63</v>
      </c>
      <c r="F6" s="271"/>
      <c r="G6" s="271"/>
      <c r="H6" s="271"/>
      <c r="I6" s="222">
        <f>SUM(I7:I69)</f>
        <v>1018375</v>
      </c>
      <c r="J6" s="433">
        <f t="shared" ref="J6:K6" si="0">SUM(J7:J69)</f>
        <v>88446.26</v>
      </c>
      <c r="K6" s="433">
        <f t="shared" si="0"/>
        <v>228953.31</v>
      </c>
      <c r="L6" s="222"/>
      <c r="M6" s="222"/>
      <c r="N6" s="222"/>
      <c r="O6" s="222"/>
      <c r="P6" s="222">
        <f t="shared" ref="P6" si="1">SUM(P8:P69)</f>
        <v>70</v>
      </c>
      <c r="Q6" s="222"/>
      <c r="R6" s="222"/>
      <c r="S6" s="270"/>
      <c r="T6" s="270"/>
      <c r="U6" s="270"/>
      <c r="V6" s="271"/>
      <c r="W6" s="271"/>
      <c r="X6" s="271"/>
      <c r="Y6" s="271"/>
      <c r="Z6" s="271"/>
      <c r="AA6" s="271"/>
      <c r="AB6" s="275"/>
      <c r="AC6" s="270"/>
      <c r="AD6" s="270"/>
      <c r="AE6" s="271"/>
      <c r="AF6" s="271"/>
      <c r="AG6" s="271"/>
      <c r="AH6" s="271"/>
      <c r="AI6" s="271"/>
      <c r="AJ6" s="274"/>
      <c r="AK6" s="274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6"/>
    </row>
    <row r="7" spans="1:51" s="202" customFormat="1" ht="24.75" customHeight="1">
      <c r="A7" s="432"/>
      <c r="B7" s="278"/>
      <c r="C7" s="426" t="s">
        <v>818</v>
      </c>
      <c r="D7" s="441"/>
      <c r="E7" s="443" t="s">
        <v>3482</v>
      </c>
      <c r="F7" s="441" t="s">
        <v>628</v>
      </c>
      <c r="G7" s="441" t="s">
        <v>818</v>
      </c>
      <c r="H7" s="441"/>
      <c r="I7" s="411">
        <v>19790</v>
      </c>
      <c r="J7" s="411"/>
      <c r="K7" s="411"/>
      <c r="L7" s="411" t="s">
        <v>3483</v>
      </c>
      <c r="M7" s="411" t="s">
        <v>3484</v>
      </c>
      <c r="N7" s="411" t="s">
        <v>3485</v>
      </c>
      <c r="O7" s="411" t="s">
        <v>3486</v>
      </c>
      <c r="P7" s="411" t="s">
        <v>318</v>
      </c>
      <c r="Q7" s="411"/>
      <c r="R7" s="411"/>
      <c r="S7" s="426"/>
      <c r="T7" s="426"/>
      <c r="U7" s="426">
        <v>2013</v>
      </c>
      <c r="V7" s="441"/>
      <c r="W7" s="441"/>
      <c r="X7" s="441"/>
      <c r="Y7" s="441"/>
      <c r="Z7" s="441"/>
      <c r="AA7" s="441"/>
      <c r="AB7" s="440">
        <v>920</v>
      </c>
      <c r="AC7" s="426"/>
      <c r="AD7" s="426"/>
      <c r="AE7" s="441"/>
      <c r="AF7" s="441"/>
      <c r="AG7" s="441"/>
      <c r="AH7" s="441"/>
      <c r="AI7" s="441"/>
      <c r="AJ7" s="442"/>
      <c r="AK7" s="442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39" t="s">
        <v>3487</v>
      </c>
    </row>
    <row r="8" spans="1:51" ht="24.75" customHeight="1">
      <c r="A8" s="141" t="s">
        <v>365</v>
      </c>
      <c r="B8" s="278"/>
      <c r="C8" s="270" t="s">
        <v>603</v>
      </c>
      <c r="D8" s="270"/>
      <c r="E8" s="270" t="s">
        <v>604</v>
      </c>
      <c r="F8" s="270" t="s">
        <v>605</v>
      </c>
      <c r="G8" s="270" t="s">
        <v>606</v>
      </c>
      <c r="H8" s="271"/>
      <c r="I8" s="279">
        <v>18968</v>
      </c>
      <c r="J8" s="279"/>
      <c r="K8" s="279"/>
      <c r="L8" s="270" t="s">
        <v>598</v>
      </c>
      <c r="M8" s="222">
        <v>48</v>
      </c>
      <c r="N8" s="222">
        <v>72</v>
      </c>
      <c r="O8" s="222">
        <v>3456</v>
      </c>
      <c r="P8" s="222">
        <v>1</v>
      </c>
      <c r="Q8" s="279"/>
      <c r="R8" s="279"/>
      <c r="S8" s="270" t="s">
        <v>607</v>
      </c>
      <c r="T8" s="270"/>
      <c r="U8" s="270">
        <v>2003</v>
      </c>
      <c r="V8" s="271"/>
      <c r="W8" s="271"/>
      <c r="X8" s="271"/>
      <c r="Y8" s="271"/>
      <c r="Z8" s="271"/>
      <c r="AA8" s="271"/>
      <c r="AB8" s="279">
        <v>500</v>
      </c>
      <c r="AC8" s="270"/>
      <c r="AD8" s="270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0"/>
    </row>
    <row r="9" spans="1:51" ht="24.75" customHeight="1">
      <c r="A9" s="141" t="s">
        <v>228</v>
      </c>
      <c r="B9" s="278"/>
      <c r="C9" s="270" t="s">
        <v>608</v>
      </c>
      <c r="D9" s="270" t="s">
        <v>609</v>
      </c>
      <c r="E9" s="270" t="s">
        <v>610</v>
      </c>
      <c r="F9" s="270" t="s">
        <v>597</v>
      </c>
      <c r="G9" s="270" t="s">
        <v>611</v>
      </c>
      <c r="H9" s="271">
        <v>16</v>
      </c>
      <c r="I9" s="279">
        <v>29976</v>
      </c>
      <c r="J9" s="279">
        <v>3224</v>
      </c>
      <c r="K9" s="279">
        <v>16068</v>
      </c>
      <c r="L9" s="270" t="s">
        <v>598</v>
      </c>
      <c r="M9" s="222">
        <v>105</v>
      </c>
      <c r="N9" s="222">
        <v>69</v>
      </c>
      <c r="O9" s="222">
        <v>14361</v>
      </c>
      <c r="P9" s="222">
        <v>1</v>
      </c>
      <c r="Q9" s="279">
        <v>15194</v>
      </c>
      <c r="R9" s="279">
        <v>18000</v>
      </c>
      <c r="S9" s="270" t="s">
        <v>599</v>
      </c>
      <c r="T9" s="270" t="s">
        <v>600</v>
      </c>
      <c r="U9" s="270">
        <v>1960</v>
      </c>
      <c r="V9" s="271">
        <v>885</v>
      </c>
      <c r="W9" s="271"/>
      <c r="X9" s="271"/>
      <c r="Y9" s="271"/>
      <c r="Z9" s="271"/>
      <c r="AA9" s="271"/>
      <c r="AB9" s="279">
        <v>885</v>
      </c>
      <c r="AC9" s="270"/>
      <c r="AD9" s="270"/>
      <c r="AE9" s="271" t="s">
        <v>601</v>
      </c>
      <c r="AF9" s="271"/>
      <c r="AG9" s="271" t="s">
        <v>612</v>
      </c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0"/>
      <c r="AY9" s="202"/>
    </row>
    <row r="10" spans="1:51" ht="24.75" customHeight="1">
      <c r="A10" s="141" t="s">
        <v>194</v>
      </c>
      <c r="B10" s="278"/>
      <c r="C10" s="276" t="s">
        <v>608</v>
      </c>
      <c r="D10" s="276"/>
      <c r="E10" s="276" t="s">
        <v>613</v>
      </c>
      <c r="F10" s="276" t="s">
        <v>597</v>
      </c>
      <c r="G10" s="276" t="s">
        <v>614</v>
      </c>
      <c r="H10" s="274"/>
      <c r="I10" s="280">
        <v>7350</v>
      </c>
      <c r="J10" s="280"/>
      <c r="K10" s="280"/>
      <c r="L10" s="276" t="s">
        <v>615</v>
      </c>
      <c r="M10" s="275">
        <v>70</v>
      </c>
      <c r="N10" s="275">
        <v>80</v>
      </c>
      <c r="O10" s="275">
        <v>5600</v>
      </c>
      <c r="P10" s="222">
        <v>1</v>
      </c>
      <c r="Q10" s="280"/>
      <c r="R10" s="280"/>
      <c r="S10" s="281" t="s">
        <v>616</v>
      </c>
      <c r="T10" s="281" t="s">
        <v>616</v>
      </c>
      <c r="U10" s="270">
        <v>1988</v>
      </c>
      <c r="V10" s="271"/>
      <c r="W10" s="271"/>
      <c r="X10" s="271"/>
      <c r="Y10" s="271"/>
      <c r="Z10" s="271"/>
      <c r="AA10" s="271"/>
      <c r="AB10" s="279">
        <v>121</v>
      </c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0"/>
      <c r="AY10" s="202"/>
    </row>
    <row r="11" spans="1:51" ht="24.75" customHeight="1">
      <c r="A11" s="141"/>
      <c r="B11" s="278"/>
      <c r="C11" s="276" t="s">
        <v>608</v>
      </c>
      <c r="D11" s="276"/>
      <c r="E11" s="276" t="s">
        <v>617</v>
      </c>
      <c r="F11" s="276" t="s">
        <v>618</v>
      </c>
      <c r="G11" s="276" t="s">
        <v>619</v>
      </c>
      <c r="H11" s="274"/>
      <c r="I11" s="280">
        <v>5400</v>
      </c>
      <c r="J11" s="280"/>
      <c r="K11" s="280"/>
      <c r="L11" s="276" t="s">
        <v>620</v>
      </c>
      <c r="M11" s="275">
        <v>60</v>
      </c>
      <c r="N11" s="275">
        <v>70</v>
      </c>
      <c r="O11" s="275">
        <v>4200</v>
      </c>
      <c r="P11" s="222">
        <v>1</v>
      </c>
      <c r="Q11" s="280"/>
      <c r="R11" s="280"/>
      <c r="S11" s="281" t="s">
        <v>621</v>
      </c>
      <c r="T11" s="281" t="s">
        <v>621</v>
      </c>
      <c r="U11" s="276">
        <v>1991</v>
      </c>
      <c r="V11" s="282"/>
      <c r="W11" s="282"/>
      <c r="X11" s="283"/>
      <c r="Y11" s="271"/>
      <c r="Z11" s="271"/>
      <c r="AA11" s="271"/>
      <c r="AB11" s="279">
        <v>100</v>
      </c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0"/>
      <c r="AY11" s="202"/>
    </row>
    <row r="12" spans="1:51" ht="31.5">
      <c r="A12" s="141"/>
      <c r="B12" s="278"/>
      <c r="C12" s="276" t="s">
        <v>622</v>
      </c>
      <c r="D12" s="276" t="s">
        <v>623</v>
      </c>
      <c r="E12" s="276" t="s">
        <v>623</v>
      </c>
      <c r="F12" s="276" t="s">
        <v>618</v>
      </c>
      <c r="G12" s="276" t="s">
        <v>619</v>
      </c>
      <c r="H12" s="275">
        <v>4534</v>
      </c>
      <c r="I12" s="275">
        <v>4534</v>
      </c>
      <c r="J12" s="275"/>
      <c r="K12" s="275"/>
      <c r="L12" s="276" t="s">
        <v>624</v>
      </c>
      <c r="M12" s="275"/>
      <c r="N12" s="275"/>
      <c r="O12" s="275" t="s">
        <v>625</v>
      </c>
      <c r="P12" s="222">
        <v>3</v>
      </c>
      <c r="Q12" s="275"/>
      <c r="R12" s="275"/>
      <c r="S12" s="281"/>
      <c r="T12" s="281"/>
      <c r="U12" s="276">
        <v>1997</v>
      </c>
      <c r="V12" s="271"/>
      <c r="W12" s="282"/>
      <c r="X12" s="283"/>
      <c r="Y12" s="271"/>
      <c r="Z12" s="271"/>
      <c r="AA12" s="271"/>
      <c r="AB12" s="279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0"/>
      <c r="AY12" s="202"/>
    </row>
    <row r="13" spans="1:51" ht="24.75" customHeight="1">
      <c r="A13" s="141"/>
      <c r="B13" s="278"/>
      <c r="C13" s="276" t="s">
        <v>626</v>
      </c>
      <c r="D13" s="276"/>
      <c r="E13" s="276" t="s">
        <v>627</v>
      </c>
      <c r="F13" s="276" t="s">
        <v>628</v>
      </c>
      <c r="G13" s="276" t="s">
        <v>626</v>
      </c>
      <c r="H13" s="274"/>
      <c r="I13" s="275">
        <v>9500</v>
      </c>
      <c r="J13" s="275"/>
      <c r="K13" s="275"/>
      <c r="L13" s="276" t="s">
        <v>620</v>
      </c>
      <c r="M13" s="275">
        <v>50</v>
      </c>
      <c r="N13" s="275">
        <v>95</v>
      </c>
      <c r="O13" s="275">
        <v>9500</v>
      </c>
      <c r="P13" s="275">
        <v>2</v>
      </c>
      <c r="Q13" s="275"/>
      <c r="R13" s="275"/>
      <c r="S13" s="276"/>
      <c r="T13" s="276"/>
      <c r="U13" s="276" t="s">
        <v>629</v>
      </c>
      <c r="V13" s="274"/>
      <c r="W13" s="274"/>
      <c r="X13" s="274"/>
      <c r="Y13" s="274"/>
      <c r="Z13" s="274"/>
      <c r="AA13" s="274"/>
      <c r="AB13" s="275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6" t="s">
        <v>630</v>
      </c>
      <c r="AY13" s="202"/>
    </row>
    <row r="14" spans="1:51" ht="24.75" customHeight="1">
      <c r="A14" s="141"/>
      <c r="B14" s="278"/>
      <c r="C14" s="276" t="s">
        <v>626</v>
      </c>
      <c r="D14" s="276"/>
      <c r="E14" s="276" t="s">
        <v>631</v>
      </c>
      <c r="F14" s="276" t="s">
        <v>618</v>
      </c>
      <c r="G14" s="276" t="s">
        <v>632</v>
      </c>
      <c r="H14" s="274"/>
      <c r="I14" s="275">
        <v>3600</v>
      </c>
      <c r="J14" s="275"/>
      <c r="K14" s="275"/>
      <c r="L14" s="276" t="s">
        <v>620</v>
      </c>
      <c r="M14" s="275">
        <v>40</v>
      </c>
      <c r="N14" s="275">
        <v>190</v>
      </c>
      <c r="O14" s="275">
        <v>3600</v>
      </c>
      <c r="P14" s="275">
        <v>1</v>
      </c>
      <c r="Q14" s="275"/>
      <c r="R14" s="275"/>
      <c r="S14" s="276"/>
      <c r="T14" s="276"/>
      <c r="U14" s="276"/>
      <c r="V14" s="274"/>
      <c r="W14" s="274"/>
      <c r="X14" s="274"/>
      <c r="Y14" s="274"/>
      <c r="Z14" s="274"/>
      <c r="AA14" s="274"/>
      <c r="AB14" s="275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6"/>
      <c r="AY14" s="202"/>
    </row>
    <row r="15" spans="1:51" ht="24.75" customHeight="1">
      <c r="A15" s="141"/>
      <c r="B15" s="278"/>
      <c r="C15" s="276" t="s">
        <v>626</v>
      </c>
      <c r="D15" s="276"/>
      <c r="E15" s="276" t="s">
        <v>633</v>
      </c>
      <c r="F15" s="276" t="s">
        <v>626</v>
      </c>
      <c r="G15" s="276" t="s">
        <v>626</v>
      </c>
      <c r="H15" s="274"/>
      <c r="I15" s="275">
        <v>21700</v>
      </c>
      <c r="J15" s="275"/>
      <c r="K15" s="275"/>
      <c r="L15" s="276" t="s">
        <v>634</v>
      </c>
      <c r="M15" s="275">
        <v>60</v>
      </c>
      <c r="N15" s="275">
        <v>90</v>
      </c>
      <c r="O15" s="275">
        <v>5400</v>
      </c>
      <c r="P15" s="275">
        <v>1</v>
      </c>
      <c r="Q15" s="275"/>
      <c r="R15" s="275"/>
      <c r="S15" s="276"/>
      <c r="T15" s="276"/>
      <c r="U15" s="276">
        <v>2008</v>
      </c>
      <c r="V15" s="274"/>
      <c r="W15" s="274"/>
      <c r="X15" s="274"/>
      <c r="Y15" s="274"/>
      <c r="Z15" s="274"/>
      <c r="AA15" s="274"/>
      <c r="AB15" s="275">
        <v>300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6"/>
      <c r="AY15" s="202"/>
    </row>
    <row r="16" spans="1:51" ht="24.75" customHeight="1">
      <c r="A16" s="141"/>
      <c r="B16" s="278"/>
      <c r="C16" s="276" t="s">
        <v>626</v>
      </c>
      <c r="D16" s="276"/>
      <c r="E16" s="276" t="s">
        <v>635</v>
      </c>
      <c r="F16" s="276" t="s">
        <v>626</v>
      </c>
      <c r="G16" s="276" t="s">
        <v>626</v>
      </c>
      <c r="H16" s="274"/>
      <c r="I16" s="275">
        <v>4500</v>
      </c>
      <c r="J16" s="275"/>
      <c r="K16" s="275"/>
      <c r="L16" s="276" t="s">
        <v>620</v>
      </c>
      <c r="M16" s="275">
        <v>50</v>
      </c>
      <c r="N16" s="275">
        <v>90</v>
      </c>
      <c r="O16" s="275">
        <v>5500</v>
      </c>
      <c r="P16" s="275">
        <v>1</v>
      </c>
      <c r="Q16" s="275"/>
      <c r="R16" s="275"/>
      <c r="S16" s="276"/>
      <c r="T16" s="276"/>
      <c r="U16" s="276">
        <v>2009</v>
      </c>
      <c r="V16" s="274"/>
      <c r="W16" s="274"/>
      <c r="X16" s="274"/>
      <c r="Y16" s="274"/>
      <c r="Z16" s="274"/>
      <c r="AA16" s="274"/>
      <c r="AB16" s="275">
        <v>200</v>
      </c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6"/>
      <c r="AY16" s="202"/>
    </row>
    <row r="17" spans="1:51" ht="24.75" customHeight="1">
      <c r="A17" s="141"/>
      <c r="B17" s="278"/>
      <c r="C17" s="270" t="s">
        <v>636</v>
      </c>
      <c r="D17" s="270" t="s">
        <v>637</v>
      </c>
      <c r="E17" s="270" t="s">
        <v>638</v>
      </c>
      <c r="F17" s="270" t="s">
        <v>618</v>
      </c>
      <c r="G17" s="270" t="s">
        <v>639</v>
      </c>
      <c r="H17" s="271" t="s">
        <v>640</v>
      </c>
      <c r="I17" s="222">
        <v>10800</v>
      </c>
      <c r="J17" s="222"/>
      <c r="K17" s="222"/>
      <c r="L17" s="270" t="s">
        <v>641</v>
      </c>
      <c r="M17" s="222">
        <v>63</v>
      </c>
      <c r="N17" s="222">
        <v>100</v>
      </c>
      <c r="O17" s="222">
        <v>6300</v>
      </c>
      <c r="P17" s="222">
        <v>1</v>
      </c>
      <c r="Q17" s="222">
        <v>2000</v>
      </c>
      <c r="R17" s="222">
        <v>2500</v>
      </c>
      <c r="S17" s="270" t="s">
        <v>642</v>
      </c>
      <c r="T17" s="270" t="s">
        <v>643</v>
      </c>
      <c r="U17" s="270">
        <v>2009</v>
      </c>
      <c r="V17" s="271"/>
      <c r="W17" s="271"/>
      <c r="X17" s="271"/>
      <c r="Y17" s="271"/>
      <c r="Z17" s="271"/>
      <c r="AA17" s="271"/>
      <c r="AB17" s="222"/>
      <c r="AC17" s="270"/>
      <c r="AD17" s="270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81" t="s">
        <v>644</v>
      </c>
      <c r="AY17" s="202"/>
    </row>
    <row r="18" spans="1:51" ht="24.75" customHeight="1">
      <c r="A18" s="141"/>
      <c r="B18" s="278"/>
      <c r="C18" s="276" t="s">
        <v>636</v>
      </c>
      <c r="D18" s="276"/>
      <c r="E18" s="276" t="s">
        <v>645</v>
      </c>
      <c r="F18" s="276" t="s">
        <v>618</v>
      </c>
      <c r="G18" s="276" t="s">
        <v>636</v>
      </c>
      <c r="H18" s="274"/>
      <c r="I18" s="275">
        <v>6116</v>
      </c>
      <c r="J18" s="275"/>
      <c r="K18" s="275"/>
      <c r="L18" s="276" t="s">
        <v>624</v>
      </c>
      <c r="M18" s="275">
        <v>56</v>
      </c>
      <c r="N18" s="275">
        <v>100</v>
      </c>
      <c r="O18" s="275">
        <v>6116</v>
      </c>
      <c r="P18" s="222">
        <v>1</v>
      </c>
      <c r="Q18" s="275"/>
      <c r="R18" s="275"/>
      <c r="S18" s="281"/>
      <c r="T18" s="281"/>
      <c r="U18" s="276">
        <v>2007</v>
      </c>
      <c r="V18" s="282"/>
      <c r="W18" s="282"/>
      <c r="X18" s="283"/>
      <c r="Y18" s="271"/>
      <c r="Z18" s="271"/>
      <c r="AA18" s="271"/>
      <c r="AB18" s="222">
        <v>800</v>
      </c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0"/>
      <c r="AY18" s="202"/>
    </row>
    <row r="19" spans="1:51" ht="24.75" customHeight="1">
      <c r="A19" s="141"/>
      <c r="B19" s="278"/>
      <c r="C19" s="276" t="s">
        <v>636</v>
      </c>
      <c r="D19" s="276" t="s">
        <v>646</v>
      </c>
      <c r="E19" s="276" t="s">
        <v>646</v>
      </c>
      <c r="F19" s="276" t="s">
        <v>618</v>
      </c>
      <c r="G19" s="276" t="s">
        <v>619</v>
      </c>
      <c r="H19" s="275">
        <v>9900</v>
      </c>
      <c r="I19" s="275">
        <v>9900</v>
      </c>
      <c r="J19" s="275"/>
      <c r="K19" s="275"/>
      <c r="L19" s="276" t="s">
        <v>620</v>
      </c>
      <c r="M19" s="275">
        <v>55</v>
      </c>
      <c r="N19" s="275">
        <v>90</v>
      </c>
      <c r="O19" s="275">
        <v>9900</v>
      </c>
      <c r="P19" s="222">
        <v>2</v>
      </c>
      <c r="Q19" s="275"/>
      <c r="R19" s="275"/>
      <c r="S19" s="281"/>
      <c r="T19" s="281"/>
      <c r="U19" s="276">
        <v>2009</v>
      </c>
      <c r="V19" s="271" t="s">
        <v>647</v>
      </c>
      <c r="W19" s="282"/>
      <c r="X19" s="283"/>
      <c r="Y19" s="271"/>
      <c r="Z19" s="271"/>
      <c r="AA19" s="271"/>
      <c r="AB19" s="279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0" t="s">
        <v>647</v>
      </c>
      <c r="AY19" s="202"/>
    </row>
    <row r="20" spans="1:51" ht="24.75" customHeight="1">
      <c r="A20" s="141"/>
      <c r="B20" s="278"/>
      <c r="C20" s="270" t="s">
        <v>648</v>
      </c>
      <c r="D20" s="270" t="s">
        <v>649</v>
      </c>
      <c r="E20" s="270" t="s">
        <v>650</v>
      </c>
      <c r="F20" s="270" t="s">
        <v>648</v>
      </c>
      <c r="G20" s="270" t="s">
        <v>651</v>
      </c>
      <c r="H20" s="271">
        <v>61</v>
      </c>
      <c r="I20" s="222">
        <v>13304</v>
      </c>
      <c r="J20" s="222"/>
      <c r="K20" s="222"/>
      <c r="L20" s="270" t="s">
        <v>624</v>
      </c>
      <c r="M20" s="222">
        <v>68</v>
      </c>
      <c r="N20" s="222">
        <v>105</v>
      </c>
      <c r="O20" s="222">
        <v>9953</v>
      </c>
      <c r="P20" s="222">
        <v>1</v>
      </c>
      <c r="Q20" s="222">
        <v>400</v>
      </c>
      <c r="R20" s="222">
        <v>400</v>
      </c>
      <c r="S20" s="270" t="s">
        <v>642</v>
      </c>
      <c r="T20" s="270" t="s">
        <v>652</v>
      </c>
      <c r="U20" s="270">
        <v>2002</v>
      </c>
      <c r="V20" s="271" t="s">
        <v>653</v>
      </c>
      <c r="W20" s="271" t="s">
        <v>654</v>
      </c>
      <c r="X20" s="271"/>
      <c r="Y20" s="271" t="s">
        <v>655</v>
      </c>
      <c r="Z20" s="271"/>
      <c r="AA20" s="271"/>
      <c r="AB20" s="222">
        <v>5568</v>
      </c>
      <c r="AC20" s="270"/>
      <c r="AD20" s="270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0"/>
      <c r="AY20" s="202"/>
    </row>
    <row r="21" spans="1:51" ht="24.75" customHeight="1">
      <c r="A21" s="129">
        <v>3</v>
      </c>
      <c r="B21" s="278"/>
      <c r="C21" s="270" t="s">
        <v>648</v>
      </c>
      <c r="D21" s="270"/>
      <c r="E21" s="270" t="s">
        <v>656</v>
      </c>
      <c r="F21" s="270" t="s">
        <v>648</v>
      </c>
      <c r="G21" s="270" t="s">
        <v>651</v>
      </c>
      <c r="H21" s="271"/>
      <c r="I21" s="222">
        <v>8547</v>
      </c>
      <c r="J21" s="222"/>
      <c r="K21" s="222"/>
      <c r="L21" s="270" t="s">
        <v>624</v>
      </c>
      <c r="M21" s="222">
        <v>68</v>
      </c>
      <c r="N21" s="222">
        <v>105</v>
      </c>
      <c r="O21" s="222">
        <v>8547</v>
      </c>
      <c r="P21" s="222">
        <v>1</v>
      </c>
      <c r="Q21" s="222">
        <v>200</v>
      </c>
      <c r="R21" s="222">
        <v>200</v>
      </c>
      <c r="S21" s="270" t="s">
        <v>642</v>
      </c>
      <c r="T21" s="270" t="s">
        <v>652</v>
      </c>
      <c r="U21" s="270">
        <v>2007</v>
      </c>
      <c r="V21" s="271"/>
      <c r="W21" s="271"/>
      <c r="X21" s="271"/>
      <c r="Y21" s="271"/>
      <c r="Z21" s="271"/>
      <c r="AA21" s="271"/>
      <c r="AB21" s="222">
        <v>1663</v>
      </c>
      <c r="AC21" s="270"/>
      <c r="AD21" s="270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0"/>
      <c r="AY21" s="202"/>
    </row>
    <row r="22" spans="1:51" ht="24.75" customHeight="1">
      <c r="A22" s="129">
        <v>4</v>
      </c>
      <c r="B22" s="278"/>
      <c r="C22" s="276" t="s">
        <v>657</v>
      </c>
      <c r="D22" s="276"/>
      <c r="E22" s="276" t="s">
        <v>658</v>
      </c>
      <c r="F22" s="276" t="s">
        <v>657</v>
      </c>
      <c r="G22" s="276" t="s">
        <v>659</v>
      </c>
      <c r="H22" s="274"/>
      <c r="I22" s="280">
        <v>22298</v>
      </c>
      <c r="J22" s="280">
        <v>4496</v>
      </c>
      <c r="K22" s="280">
        <v>4496</v>
      </c>
      <c r="L22" s="276" t="s">
        <v>634</v>
      </c>
      <c r="M22" s="275">
        <v>50</v>
      </c>
      <c r="N22" s="275">
        <v>90</v>
      </c>
      <c r="O22" s="275">
        <v>4500</v>
      </c>
      <c r="P22" s="222">
        <v>1</v>
      </c>
      <c r="Q22" s="280">
        <v>1500</v>
      </c>
      <c r="R22" s="280">
        <v>2000</v>
      </c>
      <c r="S22" s="276" t="s">
        <v>642</v>
      </c>
      <c r="T22" s="276" t="s">
        <v>660</v>
      </c>
      <c r="U22" s="276">
        <v>1993</v>
      </c>
      <c r="V22" s="282"/>
      <c r="W22" s="282"/>
      <c r="X22" s="283"/>
      <c r="Y22" s="271"/>
      <c r="Z22" s="271"/>
      <c r="AA22" s="271"/>
      <c r="AB22" s="279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0"/>
      <c r="AY22" s="202"/>
    </row>
    <row r="23" spans="1:51" ht="24.75" customHeight="1">
      <c r="A23" s="129">
        <v>5</v>
      </c>
      <c r="B23" s="278"/>
      <c r="C23" s="276" t="s">
        <v>657</v>
      </c>
      <c r="D23" s="276"/>
      <c r="E23" s="276" t="s">
        <v>661</v>
      </c>
      <c r="F23" s="276" t="s">
        <v>657</v>
      </c>
      <c r="G23" s="276" t="s">
        <v>659</v>
      </c>
      <c r="H23" s="274"/>
      <c r="I23" s="280">
        <v>4232</v>
      </c>
      <c r="J23" s="280"/>
      <c r="K23" s="280"/>
      <c r="L23" s="276" t="s">
        <v>624</v>
      </c>
      <c r="M23" s="275">
        <v>46</v>
      </c>
      <c r="N23" s="275">
        <v>92</v>
      </c>
      <c r="O23" s="275">
        <v>4232</v>
      </c>
      <c r="P23" s="222">
        <v>1</v>
      </c>
      <c r="Q23" s="280"/>
      <c r="R23" s="280"/>
      <c r="S23" s="281" t="s">
        <v>621</v>
      </c>
      <c r="T23" s="281" t="s">
        <v>621</v>
      </c>
      <c r="U23" s="276">
        <v>2002</v>
      </c>
      <c r="V23" s="282"/>
      <c r="W23" s="282"/>
      <c r="X23" s="283"/>
      <c r="Y23" s="271"/>
      <c r="Z23" s="271"/>
      <c r="AA23" s="271"/>
      <c r="AB23" s="279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0"/>
      <c r="AY23" s="202"/>
    </row>
    <row r="24" spans="1:51" ht="24.75" customHeight="1">
      <c r="A24" s="129">
        <v>6</v>
      </c>
      <c r="B24" s="278"/>
      <c r="C24" s="276" t="s">
        <v>662</v>
      </c>
      <c r="D24" s="276" t="s">
        <v>663</v>
      </c>
      <c r="E24" s="276" t="s">
        <v>664</v>
      </c>
      <c r="F24" s="276" t="s">
        <v>662</v>
      </c>
      <c r="G24" s="276" t="s">
        <v>665</v>
      </c>
      <c r="H24" s="274" t="s">
        <v>666</v>
      </c>
      <c r="I24" s="280">
        <v>33027</v>
      </c>
      <c r="J24" s="280">
        <v>621</v>
      </c>
      <c r="K24" s="280">
        <v>621</v>
      </c>
      <c r="L24" s="276" t="s">
        <v>624</v>
      </c>
      <c r="M24" s="275">
        <v>64</v>
      </c>
      <c r="N24" s="275">
        <v>100</v>
      </c>
      <c r="O24" s="275">
        <v>12000</v>
      </c>
      <c r="P24" s="275">
        <v>1</v>
      </c>
      <c r="Q24" s="280">
        <v>3000</v>
      </c>
      <c r="R24" s="280">
        <v>3000</v>
      </c>
      <c r="S24" s="276" t="s">
        <v>642</v>
      </c>
      <c r="T24" s="276" t="s">
        <v>660</v>
      </c>
      <c r="U24" s="276">
        <v>2000</v>
      </c>
      <c r="V24" s="274" t="s">
        <v>667</v>
      </c>
      <c r="W24" s="274"/>
      <c r="X24" s="274"/>
      <c r="Y24" s="274"/>
      <c r="Z24" s="274"/>
      <c r="AA24" s="274"/>
      <c r="AB24" s="280">
        <v>13593</v>
      </c>
      <c r="AC24" s="274">
        <v>2001</v>
      </c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6"/>
      <c r="AY24" s="202"/>
    </row>
    <row r="25" spans="1:51" ht="24.75" customHeight="1">
      <c r="A25" s="129">
        <v>7</v>
      </c>
      <c r="B25" s="278"/>
      <c r="C25" s="276" t="s">
        <v>668</v>
      </c>
      <c r="D25" s="276"/>
      <c r="E25" s="276" t="s">
        <v>669</v>
      </c>
      <c r="F25" s="276" t="s">
        <v>618</v>
      </c>
      <c r="G25" s="276" t="s">
        <v>670</v>
      </c>
      <c r="H25" s="274"/>
      <c r="I25" s="280">
        <v>8695</v>
      </c>
      <c r="J25" s="280"/>
      <c r="K25" s="280"/>
      <c r="L25" s="276" t="s">
        <v>624</v>
      </c>
      <c r="M25" s="275">
        <v>115</v>
      </c>
      <c r="N25" s="275">
        <v>75.599999999999994</v>
      </c>
      <c r="O25" s="275">
        <v>8695</v>
      </c>
      <c r="P25" s="275">
        <v>1</v>
      </c>
      <c r="Q25" s="280"/>
      <c r="R25" s="280">
        <v>1000</v>
      </c>
      <c r="S25" s="276" t="s">
        <v>642</v>
      </c>
      <c r="T25" s="276" t="s">
        <v>660</v>
      </c>
      <c r="U25" s="276">
        <v>2005</v>
      </c>
      <c r="V25" s="274"/>
      <c r="W25" s="274"/>
      <c r="X25" s="274"/>
      <c r="Y25" s="274"/>
      <c r="Z25" s="274"/>
      <c r="AA25" s="274"/>
      <c r="AB25" s="280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6"/>
      <c r="AY25" s="202"/>
    </row>
    <row r="26" spans="1:51" ht="24.75" customHeight="1">
      <c r="A26" s="129">
        <v>8</v>
      </c>
      <c r="B26" s="278"/>
      <c r="C26" s="276" t="s">
        <v>668</v>
      </c>
      <c r="D26" s="276"/>
      <c r="E26" s="276" t="s">
        <v>671</v>
      </c>
      <c r="F26" s="276" t="s">
        <v>668</v>
      </c>
      <c r="G26" s="276" t="s">
        <v>668</v>
      </c>
      <c r="H26" s="274"/>
      <c r="I26" s="280">
        <v>6528</v>
      </c>
      <c r="J26" s="280"/>
      <c r="K26" s="280"/>
      <c r="L26" s="276" t="s">
        <v>624</v>
      </c>
      <c r="M26" s="275">
        <v>102</v>
      </c>
      <c r="N26" s="275">
        <v>64</v>
      </c>
      <c r="O26" s="275">
        <v>6528</v>
      </c>
      <c r="P26" s="275">
        <v>1</v>
      </c>
      <c r="Q26" s="280"/>
      <c r="R26" s="280"/>
      <c r="S26" s="276"/>
      <c r="T26" s="276"/>
      <c r="U26" s="276">
        <v>2005</v>
      </c>
      <c r="V26" s="274"/>
      <c r="W26" s="274"/>
      <c r="X26" s="274"/>
      <c r="Y26" s="274"/>
      <c r="Z26" s="274"/>
      <c r="AA26" s="274"/>
      <c r="AB26" s="280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6"/>
      <c r="AY26" s="202"/>
    </row>
    <row r="27" spans="1:51" ht="24.75" customHeight="1">
      <c r="A27" s="129"/>
      <c r="B27" s="278"/>
      <c r="C27" s="276" t="s">
        <v>672</v>
      </c>
      <c r="D27" s="276" t="s">
        <v>673</v>
      </c>
      <c r="E27" s="276" t="s">
        <v>674</v>
      </c>
      <c r="F27" s="276" t="s">
        <v>672</v>
      </c>
      <c r="G27" s="276" t="s">
        <v>675</v>
      </c>
      <c r="H27" s="274">
        <v>2</v>
      </c>
      <c r="I27" s="275">
        <v>8436</v>
      </c>
      <c r="J27" s="275"/>
      <c r="K27" s="222"/>
      <c r="L27" s="270" t="s">
        <v>624</v>
      </c>
      <c r="M27" s="275">
        <v>78</v>
      </c>
      <c r="N27" s="275">
        <v>109</v>
      </c>
      <c r="O27" s="275">
        <v>8550</v>
      </c>
      <c r="P27" s="275">
        <v>1</v>
      </c>
      <c r="Q27" s="222"/>
      <c r="R27" s="222"/>
      <c r="S27" s="281" t="s">
        <v>621</v>
      </c>
      <c r="T27" s="281" t="s">
        <v>621</v>
      </c>
      <c r="U27" s="270">
        <v>2008</v>
      </c>
      <c r="V27" s="271"/>
      <c r="W27" s="271"/>
      <c r="X27" s="271"/>
      <c r="Y27" s="271"/>
      <c r="Z27" s="271"/>
      <c r="AA27" s="271"/>
      <c r="AB27" s="222">
        <v>21100</v>
      </c>
      <c r="AC27" s="270"/>
      <c r="AD27" s="270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0"/>
      <c r="AY27" s="202"/>
    </row>
    <row r="28" spans="1:51" ht="24.75" customHeight="1">
      <c r="A28" s="129"/>
      <c r="B28" s="278"/>
      <c r="C28" s="276" t="s">
        <v>672</v>
      </c>
      <c r="D28" s="276" t="s">
        <v>676</v>
      </c>
      <c r="E28" s="276" t="s">
        <v>677</v>
      </c>
      <c r="F28" s="276" t="s">
        <v>672</v>
      </c>
      <c r="G28" s="276" t="s">
        <v>675</v>
      </c>
      <c r="H28" s="274">
        <v>3</v>
      </c>
      <c r="I28" s="275">
        <v>6630</v>
      </c>
      <c r="J28" s="275"/>
      <c r="K28" s="275"/>
      <c r="L28" s="270" t="s">
        <v>624</v>
      </c>
      <c r="M28" s="275">
        <v>65</v>
      </c>
      <c r="N28" s="275">
        <v>102</v>
      </c>
      <c r="O28" s="275">
        <v>6630</v>
      </c>
      <c r="P28" s="275">
        <v>1</v>
      </c>
      <c r="Q28" s="222">
        <v>500</v>
      </c>
      <c r="R28" s="222"/>
      <c r="S28" s="270" t="s">
        <v>678</v>
      </c>
      <c r="T28" s="281" t="s">
        <v>621</v>
      </c>
      <c r="U28" s="270" t="s">
        <v>3445</v>
      </c>
      <c r="V28" s="271"/>
      <c r="W28" s="271"/>
      <c r="X28" s="271"/>
      <c r="Y28" s="271"/>
      <c r="Z28" s="271"/>
      <c r="AA28" s="271"/>
      <c r="AB28" s="222"/>
      <c r="AC28" s="270"/>
      <c r="AD28" s="270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0"/>
      <c r="AY28" s="202"/>
    </row>
    <row r="29" spans="1:51" ht="24.75" customHeight="1">
      <c r="A29" s="129"/>
      <c r="B29" s="278"/>
      <c r="C29" s="276" t="s">
        <v>672</v>
      </c>
      <c r="D29" s="276" t="s">
        <v>679</v>
      </c>
      <c r="E29" s="276" t="s">
        <v>680</v>
      </c>
      <c r="F29" s="276" t="s">
        <v>672</v>
      </c>
      <c r="G29" s="276" t="s">
        <v>672</v>
      </c>
      <c r="H29" s="274">
        <v>2</v>
      </c>
      <c r="I29" s="275">
        <v>34646</v>
      </c>
      <c r="J29" s="275"/>
      <c r="K29" s="275"/>
      <c r="L29" s="276" t="s">
        <v>620</v>
      </c>
      <c r="M29" s="275">
        <v>56</v>
      </c>
      <c r="N29" s="275">
        <v>100</v>
      </c>
      <c r="O29" s="275">
        <v>5600</v>
      </c>
      <c r="P29" s="275">
        <v>1</v>
      </c>
      <c r="Q29" s="275"/>
      <c r="R29" s="275"/>
      <c r="S29" s="281" t="s">
        <v>621</v>
      </c>
      <c r="T29" s="281" t="s">
        <v>621</v>
      </c>
      <c r="U29" s="276">
        <v>1995</v>
      </c>
      <c r="V29" s="284"/>
      <c r="W29" s="284"/>
      <c r="X29" s="284"/>
      <c r="Y29" s="284"/>
      <c r="Z29" s="284"/>
      <c r="AA29" s="284"/>
      <c r="AB29" s="275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76"/>
      <c r="AY29" s="202"/>
    </row>
    <row r="30" spans="1:51" ht="24.75" customHeight="1">
      <c r="A30" s="129"/>
      <c r="B30" s="278"/>
      <c r="C30" s="276" t="s">
        <v>672</v>
      </c>
      <c r="D30" s="276"/>
      <c r="E30" s="276" t="s">
        <v>681</v>
      </c>
      <c r="F30" s="276" t="s">
        <v>618</v>
      </c>
      <c r="G30" s="276" t="s">
        <v>672</v>
      </c>
      <c r="H30" s="274"/>
      <c r="I30" s="275">
        <v>38000</v>
      </c>
      <c r="J30" s="275"/>
      <c r="K30" s="275"/>
      <c r="L30" s="276" t="s">
        <v>624</v>
      </c>
      <c r="M30" s="275">
        <v>68</v>
      </c>
      <c r="N30" s="275">
        <v>105</v>
      </c>
      <c r="O30" s="275">
        <v>8115</v>
      </c>
      <c r="P30" s="275">
        <v>1</v>
      </c>
      <c r="Q30" s="275">
        <v>500</v>
      </c>
      <c r="R30" s="275"/>
      <c r="S30" s="281"/>
      <c r="T30" s="281"/>
      <c r="U30" s="276">
        <v>2009</v>
      </c>
      <c r="V30" s="284"/>
      <c r="W30" s="284"/>
      <c r="X30" s="284"/>
      <c r="Y30" s="284"/>
      <c r="Z30" s="284"/>
      <c r="AA30" s="284"/>
      <c r="AB30" s="275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76"/>
      <c r="AY30" s="202"/>
    </row>
    <row r="31" spans="1:51" ht="24.75" customHeight="1">
      <c r="A31" s="129"/>
      <c r="B31" s="278"/>
      <c r="C31" s="270" t="s">
        <v>682</v>
      </c>
      <c r="D31" s="270"/>
      <c r="E31" s="270" t="s">
        <v>683</v>
      </c>
      <c r="F31" s="270" t="s">
        <v>682</v>
      </c>
      <c r="G31" s="270" t="s">
        <v>684</v>
      </c>
      <c r="H31" s="271"/>
      <c r="I31" s="279">
        <v>9750</v>
      </c>
      <c r="J31" s="279"/>
      <c r="K31" s="279"/>
      <c r="L31" s="270" t="s">
        <v>624</v>
      </c>
      <c r="M31" s="222">
        <v>64</v>
      </c>
      <c r="N31" s="222">
        <v>100</v>
      </c>
      <c r="O31" s="222">
        <v>6930</v>
      </c>
      <c r="P31" s="222">
        <v>1</v>
      </c>
      <c r="Q31" s="279">
        <v>700</v>
      </c>
      <c r="R31" s="279">
        <v>700</v>
      </c>
      <c r="S31" s="270" t="s">
        <v>642</v>
      </c>
      <c r="T31" s="270" t="s">
        <v>660</v>
      </c>
      <c r="U31" s="270">
        <v>2006</v>
      </c>
      <c r="V31" s="271"/>
      <c r="W31" s="271"/>
      <c r="X31" s="271"/>
      <c r="Y31" s="271"/>
      <c r="Z31" s="271"/>
      <c r="AA31" s="271"/>
      <c r="AB31" s="280">
        <v>8181</v>
      </c>
      <c r="AC31" s="270"/>
      <c r="AD31" s="270"/>
      <c r="AE31" s="271"/>
      <c r="AF31" s="271"/>
      <c r="AG31" s="271"/>
      <c r="AH31" s="271"/>
      <c r="AI31" s="271"/>
      <c r="AJ31" s="274"/>
      <c r="AK31" s="274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6"/>
      <c r="AY31" s="202"/>
    </row>
    <row r="32" spans="1:51" ht="24.75" customHeight="1">
      <c r="A32" s="129"/>
      <c r="B32" s="278"/>
      <c r="C32" s="270" t="s">
        <v>685</v>
      </c>
      <c r="D32" s="270"/>
      <c r="E32" s="270" t="s">
        <v>686</v>
      </c>
      <c r="F32" s="270" t="s">
        <v>685</v>
      </c>
      <c r="G32" s="270" t="s">
        <v>687</v>
      </c>
      <c r="H32" s="271"/>
      <c r="I32" s="279">
        <v>22280</v>
      </c>
      <c r="J32" s="279"/>
      <c r="K32" s="279"/>
      <c r="L32" s="270" t="s">
        <v>624</v>
      </c>
      <c r="M32" s="222">
        <v>63</v>
      </c>
      <c r="N32" s="222">
        <v>93</v>
      </c>
      <c r="O32" s="222">
        <v>5859</v>
      </c>
      <c r="P32" s="222">
        <v>1</v>
      </c>
      <c r="Q32" s="279"/>
      <c r="R32" s="279"/>
      <c r="S32" s="270"/>
      <c r="T32" s="270"/>
      <c r="U32" s="270">
        <v>2004</v>
      </c>
      <c r="V32" s="271"/>
      <c r="W32" s="271"/>
      <c r="X32" s="271"/>
      <c r="Y32" s="271"/>
      <c r="Z32" s="271"/>
      <c r="AA32" s="271"/>
      <c r="AB32" s="279">
        <v>12000</v>
      </c>
      <c r="AC32" s="270"/>
      <c r="AD32" s="270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0"/>
      <c r="AY32" s="202"/>
    </row>
    <row r="33" spans="1:51" ht="24.75" customHeight="1">
      <c r="A33" s="129"/>
      <c r="B33" s="278"/>
      <c r="C33" s="276" t="s">
        <v>688</v>
      </c>
      <c r="D33" s="276"/>
      <c r="E33" s="276" t="s">
        <v>689</v>
      </c>
      <c r="F33" s="276" t="s">
        <v>618</v>
      </c>
      <c r="G33" s="276" t="s">
        <v>619</v>
      </c>
      <c r="H33" s="274"/>
      <c r="I33" s="280">
        <v>8400</v>
      </c>
      <c r="J33" s="280"/>
      <c r="K33" s="280"/>
      <c r="L33" s="276" t="s">
        <v>620</v>
      </c>
      <c r="M33" s="275">
        <v>60</v>
      </c>
      <c r="N33" s="275">
        <v>100</v>
      </c>
      <c r="O33" s="275">
        <v>6000</v>
      </c>
      <c r="P33" s="222">
        <v>1</v>
      </c>
      <c r="Q33" s="280">
        <v>0</v>
      </c>
      <c r="R33" s="280">
        <v>0</v>
      </c>
      <c r="S33" s="276">
        <v>0</v>
      </c>
      <c r="T33" s="276">
        <v>0</v>
      </c>
      <c r="U33" s="270">
        <v>1993</v>
      </c>
      <c r="V33" s="271"/>
      <c r="W33" s="271"/>
      <c r="X33" s="271"/>
      <c r="Y33" s="271"/>
      <c r="Z33" s="271"/>
      <c r="AA33" s="271"/>
      <c r="AB33" s="279">
        <v>132</v>
      </c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0"/>
      <c r="AY33" s="202"/>
    </row>
    <row r="34" spans="1:51" ht="24.75" customHeight="1">
      <c r="A34" s="129"/>
      <c r="B34" s="278"/>
      <c r="C34" s="270" t="s">
        <v>688</v>
      </c>
      <c r="D34" s="270" t="s">
        <v>690</v>
      </c>
      <c r="E34" s="270" t="s">
        <v>691</v>
      </c>
      <c r="F34" s="270" t="s">
        <v>618</v>
      </c>
      <c r="G34" s="270" t="s">
        <v>639</v>
      </c>
      <c r="H34" s="271" t="s">
        <v>640</v>
      </c>
      <c r="I34" s="279">
        <v>216712</v>
      </c>
      <c r="J34" s="279">
        <v>56726.15</v>
      </c>
      <c r="K34" s="279">
        <v>164813.95000000001</v>
      </c>
      <c r="L34" s="270" t="s">
        <v>641</v>
      </c>
      <c r="M34" s="222">
        <v>78</v>
      </c>
      <c r="N34" s="222">
        <v>117</v>
      </c>
      <c r="O34" s="222">
        <v>9126</v>
      </c>
      <c r="P34" s="222">
        <v>1</v>
      </c>
      <c r="Q34" s="279">
        <v>66806</v>
      </c>
      <c r="R34" s="279">
        <v>66806</v>
      </c>
      <c r="S34" s="270" t="s">
        <v>692</v>
      </c>
      <c r="T34" s="270" t="s">
        <v>693</v>
      </c>
      <c r="U34" s="270">
        <v>2001</v>
      </c>
      <c r="V34" s="271" t="s">
        <v>694</v>
      </c>
      <c r="W34" s="271"/>
      <c r="X34" s="271" t="s">
        <v>695</v>
      </c>
      <c r="Y34" s="271" t="s">
        <v>696</v>
      </c>
      <c r="Z34" s="271"/>
      <c r="AA34" s="271"/>
      <c r="AB34" s="279">
        <v>192910</v>
      </c>
      <c r="AC34" s="270"/>
      <c r="AD34" s="270"/>
      <c r="AE34" s="271">
        <v>2</v>
      </c>
      <c r="AF34" s="271"/>
      <c r="AG34" s="271">
        <v>322</v>
      </c>
      <c r="AH34" s="271" t="s">
        <v>697</v>
      </c>
      <c r="AI34" s="271" t="s">
        <v>698</v>
      </c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0"/>
      <c r="AY34" s="202"/>
    </row>
    <row r="35" spans="1:51" ht="24.75" customHeight="1">
      <c r="A35" s="129">
        <v>9</v>
      </c>
      <c r="B35" s="278"/>
      <c r="C35" s="270" t="s">
        <v>688</v>
      </c>
      <c r="D35" s="270" t="s">
        <v>690</v>
      </c>
      <c r="E35" s="270" t="s">
        <v>699</v>
      </c>
      <c r="F35" s="270" t="s">
        <v>618</v>
      </c>
      <c r="G35" s="270" t="s">
        <v>639</v>
      </c>
      <c r="H35" s="271" t="s">
        <v>640</v>
      </c>
      <c r="I35" s="279"/>
      <c r="J35" s="279">
        <v>473.11</v>
      </c>
      <c r="K35" s="279">
        <v>1238.3599999999999</v>
      </c>
      <c r="L35" s="270" t="s">
        <v>641</v>
      </c>
      <c r="M35" s="222">
        <v>74</v>
      </c>
      <c r="N35" s="222">
        <v>111</v>
      </c>
      <c r="O35" s="222">
        <v>8214</v>
      </c>
      <c r="P35" s="222">
        <v>1</v>
      </c>
      <c r="Q35" s="279">
        <v>1000</v>
      </c>
      <c r="R35" s="279">
        <v>1000</v>
      </c>
      <c r="S35" s="270" t="s">
        <v>700</v>
      </c>
      <c r="T35" s="270" t="s">
        <v>701</v>
      </c>
      <c r="U35" s="270">
        <v>2001</v>
      </c>
      <c r="V35" s="271"/>
      <c r="W35" s="271"/>
      <c r="X35" s="271"/>
      <c r="Y35" s="271"/>
      <c r="Z35" s="271"/>
      <c r="AA35" s="271"/>
      <c r="AB35" s="279" t="s">
        <v>702</v>
      </c>
      <c r="AC35" s="270"/>
      <c r="AD35" s="270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81" t="s">
        <v>703</v>
      </c>
      <c r="AY35" s="202"/>
    </row>
    <row r="36" spans="1:51" ht="24.75" customHeight="1">
      <c r="A36" s="129">
        <v>10</v>
      </c>
      <c r="B36" s="278"/>
      <c r="C36" s="276" t="s">
        <v>688</v>
      </c>
      <c r="D36" s="276"/>
      <c r="E36" s="276" t="s">
        <v>704</v>
      </c>
      <c r="F36" s="276" t="s">
        <v>618</v>
      </c>
      <c r="G36" s="274" t="s">
        <v>688</v>
      </c>
      <c r="H36" s="274"/>
      <c r="I36" s="280">
        <v>8510</v>
      </c>
      <c r="J36" s="280"/>
      <c r="K36" s="280"/>
      <c r="L36" s="276" t="s">
        <v>624</v>
      </c>
      <c r="M36" s="275">
        <v>66</v>
      </c>
      <c r="N36" s="275">
        <v>102</v>
      </c>
      <c r="O36" s="275">
        <v>6732</v>
      </c>
      <c r="P36" s="275">
        <v>1</v>
      </c>
      <c r="Q36" s="280">
        <v>100</v>
      </c>
      <c r="R36" s="280"/>
      <c r="S36" s="276" t="s">
        <v>705</v>
      </c>
      <c r="T36" s="276"/>
      <c r="U36" s="276">
        <v>2005</v>
      </c>
      <c r="V36" s="274"/>
      <c r="W36" s="274"/>
      <c r="X36" s="274"/>
      <c r="Y36" s="274"/>
      <c r="Z36" s="274"/>
      <c r="AA36" s="274"/>
      <c r="AB36" s="280">
        <v>1186</v>
      </c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6"/>
      <c r="AY36" s="202"/>
    </row>
    <row r="37" spans="1:51" ht="24.75" customHeight="1">
      <c r="A37" s="129">
        <v>11</v>
      </c>
      <c r="B37" s="278"/>
      <c r="C37" s="276" t="s">
        <v>706</v>
      </c>
      <c r="D37" s="276"/>
      <c r="E37" s="276" t="s">
        <v>707</v>
      </c>
      <c r="F37" s="276" t="s">
        <v>706</v>
      </c>
      <c r="G37" s="276" t="s">
        <v>708</v>
      </c>
      <c r="H37" s="274"/>
      <c r="I37" s="280">
        <v>38240</v>
      </c>
      <c r="J37" s="280"/>
      <c r="K37" s="280"/>
      <c r="L37" s="276" t="s">
        <v>624</v>
      </c>
      <c r="M37" s="275">
        <v>70</v>
      </c>
      <c r="N37" s="275">
        <v>108</v>
      </c>
      <c r="O37" s="275">
        <v>7560</v>
      </c>
      <c r="P37" s="275">
        <v>1</v>
      </c>
      <c r="Q37" s="280"/>
      <c r="R37" s="280"/>
      <c r="S37" s="276"/>
      <c r="T37" s="276"/>
      <c r="U37" s="276">
        <v>2004</v>
      </c>
      <c r="V37" s="274"/>
      <c r="W37" s="274"/>
      <c r="X37" s="274"/>
      <c r="Y37" s="274"/>
      <c r="Z37" s="274"/>
      <c r="AA37" s="274"/>
      <c r="AB37" s="280">
        <v>950</v>
      </c>
      <c r="AC37" s="270" t="s">
        <v>709</v>
      </c>
      <c r="AD37" s="270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0"/>
      <c r="AY37" s="202"/>
    </row>
    <row r="38" spans="1:51" ht="24.75" customHeight="1">
      <c r="A38" s="129">
        <v>12</v>
      </c>
      <c r="B38" s="278"/>
      <c r="C38" s="276" t="s">
        <v>706</v>
      </c>
      <c r="D38" s="276"/>
      <c r="E38" s="276" t="s">
        <v>710</v>
      </c>
      <c r="F38" s="276" t="s">
        <v>706</v>
      </c>
      <c r="G38" s="276" t="s">
        <v>706</v>
      </c>
      <c r="H38" s="274"/>
      <c r="I38" s="280">
        <v>35000</v>
      </c>
      <c r="J38" s="280"/>
      <c r="K38" s="280"/>
      <c r="L38" s="276" t="s">
        <v>620</v>
      </c>
      <c r="M38" s="275">
        <v>64</v>
      </c>
      <c r="N38" s="275">
        <v>100</v>
      </c>
      <c r="O38" s="275">
        <v>6400</v>
      </c>
      <c r="P38" s="275">
        <v>2</v>
      </c>
      <c r="Q38" s="280"/>
      <c r="R38" s="280"/>
      <c r="S38" s="276"/>
      <c r="T38" s="276"/>
      <c r="U38" s="276" t="s">
        <v>711</v>
      </c>
      <c r="V38" s="274"/>
      <c r="W38" s="274"/>
      <c r="X38" s="274"/>
      <c r="Y38" s="274"/>
      <c r="Z38" s="274"/>
      <c r="AA38" s="274"/>
      <c r="AB38" s="280"/>
      <c r="AC38" s="270"/>
      <c r="AD38" s="270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0"/>
      <c r="AY38" s="202"/>
    </row>
    <row r="39" spans="1:51" ht="24.75" customHeight="1">
      <c r="A39" s="129">
        <v>13</v>
      </c>
      <c r="B39" s="278"/>
      <c r="C39" s="270" t="s">
        <v>712</v>
      </c>
      <c r="D39" s="270" t="s">
        <v>713</v>
      </c>
      <c r="E39" s="270" t="s">
        <v>714</v>
      </c>
      <c r="F39" s="270" t="s">
        <v>618</v>
      </c>
      <c r="G39" s="270" t="s">
        <v>712</v>
      </c>
      <c r="H39" s="271">
        <v>1</v>
      </c>
      <c r="I39" s="279">
        <v>10200</v>
      </c>
      <c r="J39" s="279"/>
      <c r="K39" s="279"/>
      <c r="L39" s="270" t="s">
        <v>624</v>
      </c>
      <c r="M39" s="222">
        <v>64</v>
      </c>
      <c r="N39" s="222">
        <v>100</v>
      </c>
      <c r="O39" s="222">
        <v>10200</v>
      </c>
      <c r="P39" s="222">
        <v>1</v>
      </c>
      <c r="Q39" s="279">
        <v>1000</v>
      </c>
      <c r="R39" s="279">
        <v>1000</v>
      </c>
      <c r="S39" s="270" t="s">
        <v>642</v>
      </c>
      <c r="T39" s="270" t="s">
        <v>660</v>
      </c>
      <c r="U39" s="270">
        <v>2006</v>
      </c>
      <c r="V39" s="271"/>
      <c r="W39" s="271"/>
      <c r="X39" s="271"/>
      <c r="Y39" s="271"/>
      <c r="Z39" s="271"/>
      <c r="AA39" s="271"/>
      <c r="AB39" s="279">
        <v>1288</v>
      </c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0"/>
      <c r="AY39" s="202"/>
    </row>
    <row r="40" spans="1:51" ht="24.75" customHeight="1">
      <c r="A40" s="129">
        <v>14</v>
      </c>
      <c r="B40" s="278"/>
      <c r="C40" s="276" t="s">
        <v>712</v>
      </c>
      <c r="D40" s="276"/>
      <c r="E40" s="276" t="s">
        <v>715</v>
      </c>
      <c r="F40" s="276" t="s">
        <v>618</v>
      </c>
      <c r="G40" s="276" t="s">
        <v>619</v>
      </c>
      <c r="H40" s="274"/>
      <c r="I40" s="280">
        <v>6320</v>
      </c>
      <c r="J40" s="280"/>
      <c r="K40" s="280"/>
      <c r="L40" s="276" t="s">
        <v>620</v>
      </c>
      <c r="M40" s="275">
        <v>64</v>
      </c>
      <c r="N40" s="275">
        <v>99</v>
      </c>
      <c r="O40" s="275">
        <v>6320</v>
      </c>
      <c r="P40" s="275">
        <v>1</v>
      </c>
      <c r="Q40" s="280">
        <v>0</v>
      </c>
      <c r="R40" s="280">
        <v>0</v>
      </c>
      <c r="S40" s="276">
        <v>0</v>
      </c>
      <c r="T40" s="276">
        <v>0</v>
      </c>
      <c r="U40" s="276">
        <v>2002</v>
      </c>
      <c r="V40" s="282"/>
      <c r="W40" s="282"/>
      <c r="X40" s="283"/>
      <c r="Y40" s="271"/>
      <c r="Z40" s="271"/>
      <c r="AA40" s="271"/>
      <c r="AB40" s="279">
        <v>130</v>
      </c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0"/>
      <c r="AY40" s="202"/>
    </row>
    <row r="41" spans="1:51" ht="24.75" customHeight="1">
      <c r="A41" s="129">
        <v>15</v>
      </c>
      <c r="B41" s="278"/>
      <c r="C41" s="270" t="s">
        <v>716</v>
      </c>
      <c r="D41" s="270" t="s">
        <v>717</v>
      </c>
      <c r="E41" s="270" t="s">
        <v>718</v>
      </c>
      <c r="F41" s="270" t="s">
        <v>716</v>
      </c>
      <c r="G41" s="270" t="s">
        <v>716</v>
      </c>
      <c r="H41" s="271" t="s">
        <v>719</v>
      </c>
      <c r="I41" s="222">
        <v>16000</v>
      </c>
      <c r="J41" s="222"/>
      <c r="K41" s="222"/>
      <c r="L41" s="270" t="s">
        <v>620</v>
      </c>
      <c r="M41" s="222">
        <v>70</v>
      </c>
      <c r="N41" s="222">
        <v>105</v>
      </c>
      <c r="O41" s="222">
        <f>+M41*N41</f>
        <v>7350</v>
      </c>
      <c r="P41" s="222">
        <v>1</v>
      </c>
      <c r="Q41" s="222"/>
      <c r="R41" s="222">
        <v>1000</v>
      </c>
      <c r="S41" s="270" t="s">
        <v>642</v>
      </c>
      <c r="T41" s="270" t="s">
        <v>660</v>
      </c>
      <c r="U41" s="270">
        <v>1989</v>
      </c>
      <c r="V41" s="271"/>
      <c r="W41" s="271"/>
      <c r="X41" s="271"/>
      <c r="Y41" s="271"/>
      <c r="Z41" s="271"/>
      <c r="AA41" s="271"/>
      <c r="AB41" s="222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70"/>
      <c r="AY41" s="202"/>
    </row>
    <row r="42" spans="1:51" ht="24.75" customHeight="1">
      <c r="A42" s="129">
        <v>16</v>
      </c>
      <c r="B42" s="278"/>
      <c r="C42" s="270" t="s">
        <v>716</v>
      </c>
      <c r="D42" s="270"/>
      <c r="E42" s="270" t="s">
        <v>720</v>
      </c>
      <c r="F42" s="270" t="s">
        <v>716</v>
      </c>
      <c r="G42" s="270" t="s">
        <v>716</v>
      </c>
      <c r="H42" s="271"/>
      <c r="I42" s="222">
        <v>25000</v>
      </c>
      <c r="J42" s="222"/>
      <c r="K42" s="222"/>
      <c r="L42" s="270" t="s">
        <v>620</v>
      </c>
      <c r="M42" s="222">
        <v>48</v>
      </c>
      <c r="N42" s="222">
        <v>115</v>
      </c>
      <c r="O42" s="222">
        <v>5520</v>
      </c>
      <c r="P42" s="222">
        <v>1</v>
      </c>
      <c r="Q42" s="222"/>
      <c r="R42" s="222">
        <v>1500</v>
      </c>
      <c r="S42" s="270" t="s">
        <v>642</v>
      </c>
      <c r="T42" s="270" t="s">
        <v>660</v>
      </c>
      <c r="U42" s="270">
        <v>1989</v>
      </c>
      <c r="V42" s="271"/>
      <c r="W42" s="271"/>
      <c r="X42" s="271"/>
      <c r="Y42" s="271"/>
      <c r="Z42" s="271"/>
      <c r="AA42" s="271"/>
      <c r="AB42" s="222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70" t="s">
        <v>721</v>
      </c>
      <c r="AY42" s="202"/>
    </row>
    <row r="43" spans="1:51" ht="24.75" customHeight="1">
      <c r="A43" s="129">
        <v>17</v>
      </c>
      <c r="B43" s="278"/>
      <c r="C43" s="270" t="s">
        <v>716</v>
      </c>
      <c r="D43" s="270" t="s">
        <v>722</v>
      </c>
      <c r="E43" s="270" t="s">
        <v>723</v>
      </c>
      <c r="F43" s="270" t="s">
        <v>716</v>
      </c>
      <c r="G43" s="270" t="s">
        <v>716</v>
      </c>
      <c r="H43" s="271" t="s">
        <v>724</v>
      </c>
      <c r="I43" s="222"/>
      <c r="J43" s="222"/>
      <c r="K43" s="222"/>
      <c r="L43" s="270" t="s">
        <v>620</v>
      </c>
      <c r="M43" s="222">
        <v>50</v>
      </c>
      <c r="N43" s="222">
        <v>100</v>
      </c>
      <c r="O43" s="222">
        <v>5000</v>
      </c>
      <c r="P43" s="222">
        <v>1</v>
      </c>
      <c r="Q43" s="222"/>
      <c r="R43" s="222"/>
      <c r="S43" s="270"/>
      <c r="T43" s="270"/>
      <c r="U43" s="270">
        <v>1989</v>
      </c>
      <c r="V43" s="271"/>
      <c r="W43" s="271"/>
      <c r="X43" s="271"/>
      <c r="Y43" s="271"/>
      <c r="Z43" s="271"/>
      <c r="AA43" s="271"/>
      <c r="AB43" s="222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70"/>
      <c r="AY43" s="202"/>
    </row>
    <row r="44" spans="1:51" ht="24.75" customHeight="1">
      <c r="A44" s="129">
        <v>18</v>
      </c>
      <c r="B44" s="278"/>
      <c r="C44" s="270" t="s">
        <v>716</v>
      </c>
      <c r="D44" s="270" t="s">
        <v>722</v>
      </c>
      <c r="E44" s="270" t="s">
        <v>725</v>
      </c>
      <c r="F44" s="270" t="s">
        <v>716</v>
      </c>
      <c r="G44" s="270" t="s">
        <v>716</v>
      </c>
      <c r="H44" s="271" t="s">
        <v>724</v>
      </c>
      <c r="I44" s="222">
        <v>7350</v>
      </c>
      <c r="J44" s="222"/>
      <c r="K44" s="222"/>
      <c r="L44" s="270" t="s">
        <v>620</v>
      </c>
      <c r="M44" s="222">
        <v>70</v>
      </c>
      <c r="N44" s="222">
        <v>105</v>
      </c>
      <c r="O44" s="222">
        <v>7350</v>
      </c>
      <c r="P44" s="222">
        <v>1</v>
      </c>
      <c r="Q44" s="222"/>
      <c r="R44" s="222">
        <v>1000</v>
      </c>
      <c r="S44" s="270" t="s">
        <v>642</v>
      </c>
      <c r="T44" s="270" t="s">
        <v>660</v>
      </c>
      <c r="U44" s="270">
        <v>2004</v>
      </c>
      <c r="V44" s="271"/>
      <c r="W44" s="271"/>
      <c r="X44" s="271"/>
      <c r="Y44" s="271"/>
      <c r="Z44" s="271"/>
      <c r="AA44" s="271"/>
      <c r="AB44" s="222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70"/>
      <c r="AY44" s="202"/>
    </row>
    <row r="45" spans="1:51" ht="24.75" customHeight="1">
      <c r="A45" s="129">
        <v>19</v>
      </c>
      <c r="B45" s="286"/>
      <c r="C45" s="270" t="s">
        <v>726</v>
      </c>
      <c r="D45" s="270"/>
      <c r="E45" s="270" t="s">
        <v>727</v>
      </c>
      <c r="F45" s="270" t="s">
        <v>726</v>
      </c>
      <c r="G45" s="270" t="s">
        <v>728</v>
      </c>
      <c r="H45" s="271"/>
      <c r="I45" s="222">
        <v>5098</v>
      </c>
      <c r="J45" s="222"/>
      <c r="K45" s="222"/>
      <c r="L45" s="270" t="s">
        <v>624</v>
      </c>
      <c r="M45" s="222">
        <v>56</v>
      </c>
      <c r="N45" s="222">
        <v>91</v>
      </c>
      <c r="O45" s="222">
        <v>5098</v>
      </c>
      <c r="P45" s="222">
        <v>1</v>
      </c>
      <c r="Q45" s="222"/>
      <c r="R45" s="222"/>
      <c r="S45" s="270"/>
      <c r="T45" s="270"/>
      <c r="U45" s="270">
        <v>2007</v>
      </c>
      <c r="V45" s="271"/>
      <c r="W45" s="271"/>
      <c r="X45" s="271"/>
      <c r="Y45" s="271"/>
      <c r="Z45" s="271"/>
      <c r="AA45" s="271"/>
      <c r="AB45" s="222">
        <v>1030</v>
      </c>
      <c r="AC45" s="270"/>
      <c r="AD45" s="270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0"/>
      <c r="AY45" s="202"/>
    </row>
    <row r="46" spans="1:51" ht="24.75" customHeight="1">
      <c r="A46" s="129">
        <v>20</v>
      </c>
      <c r="B46" s="278"/>
      <c r="C46" s="276" t="s">
        <v>729</v>
      </c>
      <c r="D46" s="276"/>
      <c r="E46" s="276" t="s">
        <v>730</v>
      </c>
      <c r="F46" s="276" t="s">
        <v>618</v>
      </c>
      <c r="G46" s="276" t="s">
        <v>619</v>
      </c>
      <c r="H46" s="274"/>
      <c r="I46" s="280">
        <v>8740</v>
      </c>
      <c r="J46" s="280"/>
      <c r="K46" s="280"/>
      <c r="L46" s="276" t="s">
        <v>620</v>
      </c>
      <c r="M46" s="275">
        <v>83</v>
      </c>
      <c r="N46" s="275">
        <v>105</v>
      </c>
      <c r="O46" s="275">
        <v>8740</v>
      </c>
      <c r="P46" s="222">
        <v>1</v>
      </c>
      <c r="Q46" s="280"/>
      <c r="R46" s="280"/>
      <c r="S46" s="281" t="s">
        <v>621</v>
      </c>
      <c r="T46" s="281" t="s">
        <v>621</v>
      </c>
      <c r="U46" s="276">
        <v>1988</v>
      </c>
      <c r="V46" s="282"/>
      <c r="W46" s="282"/>
      <c r="X46" s="283"/>
      <c r="Y46" s="271"/>
      <c r="Z46" s="271"/>
      <c r="AA46" s="271"/>
      <c r="AB46" s="279">
        <v>110</v>
      </c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70"/>
      <c r="AY46" s="202"/>
    </row>
    <row r="47" spans="1:51" ht="24.75" customHeight="1">
      <c r="A47" s="129"/>
      <c r="B47" s="278"/>
      <c r="C47" s="270" t="s">
        <v>729</v>
      </c>
      <c r="D47" s="270" t="s">
        <v>731</v>
      </c>
      <c r="E47" s="270" t="s">
        <v>732</v>
      </c>
      <c r="F47" s="270" t="s">
        <v>729</v>
      </c>
      <c r="G47" s="270" t="s">
        <v>729</v>
      </c>
      <c r="H47" s="285" t="s">
        <v>733</v>
      </c>
      <c r="I47" s="279">
        <v>7800</v>
      </c>
      <c r="J47" s="279"/>
      <c r="K47" s="279"/>
      <c r="L47" s="270" t="s">
        <v>620</v>
      </c>
      <c r="M47" s="222">
        <v>65</v>
      </c>
      <c r="N47" s="222">
        <v>106</v>
      </c>
      <c r="O47" s="222">
        <v>6890</v>
      </c>
      <c r="P47" s="222">
        <v>1</v>
      </c>
      <c r="Q47" s="279"/>
      <c r="R47" s="279"/>
      <c r="S47" s="281" t="s">
        <v>621</v>
      </c>
      <c r="T47" s="281" t="s">
        <v>621</v>
      </c>
      <c r="U47" s="270">
        <v>1996</v>
      </c>
      <c r="V47" s="287">
        <v>80</v>
      </c>
      <c r="W47" s="287"/>
      <c r="X47" s="287"/>
      <c r="Y47" s="287"/>
      <c r="Z47" s="287"/>
      <c r="AA47" s="287"/>
      <c r="AB47" s="279">
        <v>80</v>
      </c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70"/>
      <c r="AY47" s="202"/>
    </row>
    <row r="48" spans="1:51" ht="24.75" customHeight="1">
      <c r="A48" s="129"/>
      <c r="B48" s="278"/>
      <c r="C48" s="270" t="s">
        <v>729</v>
      </c>
      <c r="D48" s="270" t="s">
        <v>731</v>
      </c>
      <c r="E48" s="270" t="s">
        <v>734</v>
      </c>
      <c r="F48" s="270" t="s">
        <v>729</v>
      </c>
      <c r="G48" s="270" t="s">
        <v>729</v>
      </c>
      <c r="H48" s="285" t="s">
        <v>733</v>
      </c>
      <c r="I48" s="279">
        <v>8700</v>
      </c>
      <c r="J48" s="279"/>
      <c r="K48" s="279"/>
      <c r="L48" s="270" t="s">
        <v>620</v>
      </c>
      <c r="M48" s="222">
        <v>70</v>
      </c>
      <c r="N48" s="222">
        <v>109</v>
      </c>
      <c r="O48" s="222">
        <v>7630</v>
      </c>
      <c r="P48" s="222">
        <v>1</v>
      </c>
      <c r="Q48" s="279"/>
      <c r="R48" s="279"/>
      <c r="S48" s="281" t="s">
        <v>621</v>
      </c>
      <c r="T48" s="281" t="s">
        <v>621</v>
      </c>
      <c r="U48" s="270" t="s">
        <v>735</v>
      </c>
      <c r="V48" s="287">
        <v>83</v>
      </c>
      <c r="W48" s="287"/>
      <c r="X48" s="287"/>
      <c r="Y48" s="287"/>
      <c r="Z48" s="287"/>
      <c r="AA48" s="287"/>
      <c r="AB48" s="279">
        <v>83</v>
      </c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6"/>
      <c r="AY48" s="202"/>
    </row>
    <row r="49" spans="1:51" ht="24.75" customHeight="1">
      <c r="A49" s="129">
        <v>21</v>
      </c>
      <c r="B49" s="278"/>
      <c r="C49" s="270" t="s">
        <v>729</v>
      </c>
      <c r="D49" s="270" t="s">
        <v>736</v>
      </c>
      <c r="E49" s="270" t="s">
        <v>737</v>
      </c>
      <c r="F49" s="270" t="s">
        <v>729</v>
      </c>
      <c r="G49" s="270" t="s">
        <v>729</v>
      </c>
      <c r="H49" s="285" t="s">
        <v>733</v>
      </c>
      <c r="I49" s="279">
        <v>7500</v>
      </c>
      <c r="J49" s="279"/>
      <c r="K49" s="279"/>
      <c r="L49" s="270" t="s">
        <v>620</v>
      </c>
      <c r="M49" s="222">
        <v>65</v>
      </c>
      <c r="N49" s="222">
        <v>106</v>
      </c>
      <c r="O49" s="222">
        <v>6890</v>
      </c>
      <c r="P49" s="222">
        <v>1</v>
      </c>
      <c r="Q49" s="279"/>
      <c r="R49" s="279"/>
      <c r="S49" s="281" t="s">
        <v>621</v>
      </c>
      <c r="T49" s="281" t="s">
        <v>621</v>
      </c>
      <c r="U49" s="270" t="s">
        <v>738</v>
      </c>
      <c r="V49" s="287"/>
      <c r="W49" s="287"/>
      <c r="X49" s="287"/>
      <c r="Y49" s="287">
        <v>100</v>
      </c>
      <c r="Z49" s="287"/>
      <c r="AA49" s="287"/>
      <c r="AB49" s="279">
        <f>SUM(V49:AA49)</f>
        <v>100</v>
      </c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6"/>
      <c r="AY49" s="202"/>
    </row>
    <row r="50" spans="1:51" ht="24.75" customHeight="1">
      <c r="A50" s="129">
        <v>21</v>
      </c>
      <c r="B50" s="278"/>
      <c r="C50" s="270" t="s">
        <v>729</v>
      </c>
      <c r="D50" s="270" t="s">
        <v>739</v>
      </c>
      <c r="E50" s="270" t="s">
        <v>740</v>
      </c>
      <c r="F50" s="270" t="s">
        <v>729</v>
      </c>
      <c r="G50" s="270" t="s">
        <v>729</v>
      </c>
      <c r="H50" s="285" t="s">
        <v>733</v>
      </c>
      <c r="I50" s="279">
        <v>8200</v>
      </c>
      <c r="J50" s="279"/>
      <c r="K50" s="279"/>
      <c r="L50" s="270" t="s">
        <v>620</v>
      </c>
      <c r="M50" s="222">
        <v>65</v>
      </c>
      <c r="N50" s="222">
        <v>106</v>
      </c>
      <c r="O50" s="222">
        <v>6890</v>
      </c>
      <c r="P50" s="222">
        <v>1</v>
      </c>
      <c r="Q50" s="279"/>
      <c r="R50" s="279"/>
      <c r="S50" s="281" t="s">
        <v>621</v>
      </c>
      <c r="T50" s="281" t="s">
        <v>621</v>
      </c>
      <c r="U50" s="270">
        <v>1996</v>
      </c>
      <c r="V50" s="287">
        <v>110</v>
      </c>
      <c r="W50" s="287"/>
      <c r="X50" s="287"/>
      <c r="Y50" s="287"/>
      <c r="Z50" s="287"/>
      <c r="AA50" s="287"/>
      <c r="AB50" s="279">
        <v>110</v>
      </c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6"/>
      <c r="AY50" s="202"/>
    </row>
    <row r="51" spans="1:51" ht="24.75" customHeight="1">
      <c r="A51" s="129">
        <v>21</v>
      </c>
      <c r="B51" s="278"/>
      <c r="C51" s="276" t="s">
        <v>729</v>
      </c>
      <c r="D51" s="276"/>
      <c r="E51" s="276" t="s">
        <v>741</v>
      </c>
      <c r="F51" s="276" t="s">
        <v>729</v>
      </c>
      <c r="G51" s="276" t="s">
        <v>729</v>
      </c>
      <c r="H51" s="274"/>
      <c r="I51" s="280">
        <v>7350</v>
      </c>
      <c r="J51" s="280"/>
      <c r="K51" s="280"/>
      <c r="L51" s="276" t="s">
        <v>620</v>
      </c>
      <c r="M51" s="275">
        <v>64</v>
      </c>
      <c r="N51" s="275">
        <v>99</v>
      </c>
      <c r="O51" s="275">
        <v>6336</v>
      </c>
      <c r="P51" s="275">
        <v>1</v>
      </c>
      <c r="Q51" s="280"/>
      <c r="R51" s="280"/>
      <c r="S51" s="276"/>
      <c r="T51" s="276"/>
      <c r="U51" s="276">
        <v>2006</v>
      </c>
      <c r="V51" s="274"/>
      <c r="W51" s="274"/>
      <c r="X51" s="274"/>
      <c r="Y51" s="274"/>
      <c r="Z51" s="274"/>
      <c r="AA51" s="274"/>
      <c r="AB51" s="280">
        <v>95493</v>
      </c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0"/>
      <c r="AY51" s="202"/>
    </row>
    <row r="52" spans="1:51" ht="24.75" customHeight="1">
      <c r="A52" s="129">
        <v>22</v>
      </c>
      <c r="B52" s="278"/>
      <c r="C52" s="276" t="s">
        <v>729</v>
      </c>
      <c r="D52" s="276"/>
      <c r="E52" s="276" t="s">
        <v>742</v>
      </c>
      <c r="F52" s="276" t="s">
        <v>729</v>
      </c>
      <c r="G52" s="276" t="s">
        <v>729</v>
      </c>
      <c r="H52" s="274"/>
      <c r="I52" s="280">
        <v>7350</v>
      </c>
      <c r="J52" s="280"/>
      <c r="K52" s="280"/>
      <c r="L52" s="276" t="s">
        <v>620</v>
      </c>
      <c r="M52" s="275">
        <v>64</v>
      </c>
      <c r="N52" s="275">
        <v>99</v>
      </c>
      <c r="O52" s="275">
        <v>6336</v>
      </c>
      <c r="P52" s="275">
        <v>1</v>
      </c>
      <c r="Q52" s="280"/>
      <c r="R52" s="280"/>
      <c r="S52" s="276"/>
      <c r="T52" s="276"/>
      <c r="U52" s="276">
        <v>2006</v>
      </c>
      <c r="V52" s="274"/>
      <c r="W52" s="274"/>
      <c r="X52" s="274"/>
      <c r="Y52" s="274"/>
      <c r="Z52" s="274"/>
      <c r="AA52" s="274"/>
      <c r="AB52" s="280">
        <v>95493</v>
      </c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0"/>
      <c r="AY52" s="202"/>
    </row>
    <row r="53" spans="1:51" ht="24.75" customHeight="1">
      <c r="A53" s="141">
        <v>23</v>
      </c>
      <c r="B53" s="278"/>
      <c r="C53" s="270" t="s">
        <v>729</v>
      </c>
      <c r="D53" s="270" t="s">
        <v>743</v>
      </c>
      <c r="E53" s="270" t="s">
        <v>744</v>
      </c>
      <c r="F53" s="270" t="s">
        <v>729</v>
      </c>
      <c r="G53" s="270" t="s">
        <v>729</v>
      </c>
      <c r="H53" s="285" t="s">
        <v>733</v>
      </c>
      <c r="I53" s="279">
        <v>6000</v>
      </c>
      <c r="J53" s="279"/>
      <c r="K53" s="279"/>
      <c r="L53" s="270" t="s">
        <v>624</v>
      </c>
      <c r="M53" s="222">
        <v>53</v>
      </c>
      <c r="N53" s="222">
        <v>78</v>
      </c>
      <c r="O53" s="222">
        <v>4134</v>
      </c>
      <c r="P53" s="222">
        <v>1</v>
      </c>
      <c r="Q53" s="279"/>
      <c r="R53" s="279"/>
      <c r="S53" s="281" t="s">
        <v>621</v>
      </c>
      <c r="T53" s="281" t="s">
        <v>621</v>
      </c>
      <c r="U53" s="270">
        <v>1996</v>
      </c>
      <c r="V53" s="287">
        <v>70</v>
      </c>
      <c r="W53" s="287"/>
      <c r="X53" s="287"/>
      <c r="Y53" s="287"/>
      <c r="Z53" s="287"/>
      <c r="AA53" s="287"/>
      <c r="AB53" s="279">
        <v>1262</v>
      </c>
      <c r="AC53" s="270"/>
      <c r="AD53" s="270"/>
      <c r="AE53" s="271"/>
      <c r="AF53" s="271"/>
      <c r="AG53" s="271"/>
      <c r="AH53" s="271"/>
      <c r="AI53" s="271"/>
      <c r="AJ53" s="271"/>
      <c r="AK53" s="271" t="s">
        <v>745</v>
      </c>
      <c r="AL53" s="271" t="s">
        <v>746</v>
      </c>
      <c r="AM53" s="271" t="s">
        <v>747</v>
      </c>
      <c r="AN53" s="271"/>
      <c r="AO53" s="271" t="s">
        <v>748</v>
      </c>
      <c r="AP53" s="271" t="s">
        <v>749</v>
      </c>
      <c r="AQ53" s="271" t="s">
        <v>750</v>
      </c>
      <c r="AR53" s="271" t="s">
        <v>751</v>
      </c>
      <c r="AS53" s="271"/>
      <c r="AT53" s="271" t="s">
        <v>748</v>
      </c>
      <c r="AU53" s="271" t="s">
        <v>752</v>
      </c>
      <c r="AV53" s="271" t="s">
        <v>750</v>
      </c>
      <c r="AW53" s="271" t="s">
        <v>753</v>
      </c>
      <c r="AX53" s="281" t="s">
        <v>754</v>
      </c>
      <c r="AY53" s="202"/>
    </row>
    <row r="54" spans="1:51" ht="24.75" customHeight="1">
      <c r="A54" s="129">
        <v>24</v>
      </c>
      <c r="B54" s="278"/>
      <c r="C54" s="276" t="s">
        <v>755</v>
      </c>
      <c r="D54" s="276"/>
      <c r="E54" s="276" t="s">
        <v>756</v>
      </c>
      <c r="F54" s="276" t="s">
        <v>618</v>
      </c>
      <c r="G54" s="276" t="s">
        <v>757</v>
      </c>
      <c r="H54" s="274"/>
      <c r="I54" s="280">
        <v>7140</v>
      </c>
      <c r="J54" s="280"/>
      <c r="K54" s="280">
        <v>7140</v>
      </c>
      <c r="L54" s="276" t="s">
        <v>624</v>
      </c>
      <c r="M54" s="275">
        <v>68</v>
      </c>
      <c r="N54" s="275">
        <v>105</v>
      </c>
      <c r="O54" s="275">
        <v>7140</v>
      </c>
      <c r="P54" s="275">
        <v>1</v>
      </c>
      <c r="Q54" s="280"/>
      <c r="R54" s="280"/>
      <c r="S54" s="276"/>
      <c r="T54" s="276"/>
      <c r="U54" s="276">
        <v>2006</v>
      </c>
      <c r="V54" s="274"/>
      <c r="W54" s="274"/>
      <c r="X54" s="274"/>
      <c r="Y54" s="274"/>
      <c r="Z54" s="274"/>
      <c r="AA54" s="274"/>
      <c r="AB54" s="280">
        <v>300</v>
      </c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0"/>
      <c r="AY54" s="202"/>
    </row>
    <row r="55" spans="1:51" ht="24.75" customHeight="1">
      <c r="A55" s="129">
        <v>25</v>
      </c>
      <c r="B55" s="278"/>
      <c r="C55" s="270" t="s">
        <v>758</v>
      </c>
      <c r="D55" s="270" t="s">
        <v>759</v>
      </c>
      <c r="E55" s="270" t="s">
        <v>760</v>
      </c>
      <c r="F55" s="270" t="s">
        <v>758</v>
      </c>
      <c r="G55" s="270" t="s">
        <v>758</v>
      </c>
      <c r="H55" s="271" t="s">
        <v>761</v>
      </c>
      <c r="I55" s="222">
        <v>11670</v>
      </c>
      <c r="J55" s="222"/>
      <c r="K55" s="222">
        <v>11670</v>
      </c>
      <c r="L55" s="270" t="s">
        <v>624</v>
      </c>
      <c r="M55" s="222">
        <v>55</v>
      </c>
      <c r="N55" s="222">
        <v>93</v>
      </c>
      <c r="O55" s="222">
        <v>5115</v>
      </c>
      <c r="P55" s="222">
        <v>1</v>
      </c>
      <c r="Q55" s="222"/>
      <c r="R55" s="222"/>
      <c r="S55" s="270"/>
      <c r="T55" s="270"/>
      <c r="U55" s="270">
        <v>2004</v>
      </c>
      <c r="V55" s="271" t="s">
        <v>762</v>
      </c>
      <c r="W55" s="271"/>
      <c r="X55" s="271"/>
      <c r="Y55" s="271"/>
      <c r="Z55" s="271"/>
      <c r="AA55" s="271"/>
      <c r="AB55" s="222">
        <v>1300</v>
      </c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81" t="s">
        <v>763</v>
      </c>
      <c r="AY55" s="202"/>
    </row>
    <row r="56" spans="1:51" ht="24.75" customHeight="1">
      <c r="A56" s="129">
        <v>26</v>
      </c>
      <c r="B56" s="278"/>
      <c r="C56" s="270" t="s">
        <v>758</v>
      </c>
      <c r="D56" s="270"/>
      <c r="E56" s="270" t="s">
        <v>764</v>
      </c>
      <c r="F56" s="270" t="s">
        <v>758</v>
      </c>
      <c r="G56" s="270" t="s">
        <v>758</v>
      </c>
      <c r="H56" s="271"/>
      <c r="I56" s="222">
        <v>5580</v>
      </c>
      <c r="J56" s="222"/>
      <c r="K56" s="222"/>
      <c r="L56" s="270" t="s">
        <v>634</v>
      </c>
      <c r="M56" s="222">
        <v>45</v>
      </c>
      <c r="N56" s="222">
        <v>60</v>
      </c>
      <c r="O56" s="222">
        <v>2700</v>
      </c>
      <c r="P56" s="222">
        <v>1</v>
      </c>
      <c r="Q56" s="222"/>
      <c r="R56" s="222"/>
      <c r="S56" s="270"/>
      <c r="T56" s="270"/>
      <c r="U56" s="270">
        <v>2000</v>
      </c>
      <c r="V56" s="271"/>
      <c r="W56" s="271"/>
      <c r="X56" s="271"/>
      <c r="Y56" s="271"/>
      <c r="Z56" s="271"/>
      <c r="AA56" s="271"/>
      <c r="AB56" s="222">
        <v>1249</v>
      </c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0"/>
      <c r="AY56" s="202"/>
    </row>
    <row r="57" spans="1:51" ht="24.75" customHeight="1">
      <c r="A57" s="129">
        <v>27</v>
      </c>
      <c r="B57" s="278"/>
      <c r="C57" s="276" t="s">
        <v>765</v>
      </c>
      <c r="D57" s="276"/>
      <c r="E57" s="276" t="s">
        <v>766</v>
      </c>
      <c r="F57" s="276" t="s">
        <v>765</v>
      </c>
      <c r="G57" s="276" t="s">
        <v>765</v>
      </c>
      <c r="H57" s="274"/>
      <c r="I57" s="280">
        <v>32523</v>
      </c>
      <c r="J57" s="280"/>
      <c r="K57" s="280"/>
      <c r="L57" s="276" t="s">
        <v>624</v>
      </c>
      <c r="M57" s="275">
        <v>61</v>
      </c>
      <c r="N57" s="275">
        <v>96</v>
      </c>
      <c r="O57" s="275">
        <v>5856</v>
      </c>
      <c r="P57" s="222">
        <v>1</v>
      </c>
      <c r="Q57" s="280"/>
      <c r="R57" s="280"/>
      <c r="S57" s="281"/>
      <c r="T57" s="281"/>
      <c r="U57" s="276">
        <v>2005</v>
      </c>
      <c r="V57" s="282"/>
      <c r="W57" s="282"/>
      <c r="X57" s="283"/>
      <c r="Y57" s="271"/>
      <c r="Z57" s="271"/>
      <c r="AA57" s="271"/>
      <c r="AB57" s="279">
        <v>900</v>
      </c>
      <c r="AC57" s="270"/>
      <c r="AD57" s="270"/>
      <c r="AE57" s="271"/>
      <c r="AF57" s="271"/>
      <c r="AG57" s="271"/>
      <c r="AH57" s="271"/>
      <c r="AI57" s="271"/>
      <c r="AJ57" s="271"/>
      <c r="AK57" s="271" t="s">
        <v>745</v>
      </c>
      <c r="AL57" s="271">
        <v>1</v>
      </c>
      <c r="AM57" s="271">
        <v>703</v>
      </c>
      <c r="AN57" s="271" t="s">
        <v>767</v>
      </c>
      <c r="AO57" s="271" t="s">
        <v>768</v>
      </c>
      <c r="AP57" s="271"/>
      <c r="AQ57" s="271"/>
      <c r="AR57" s="271"/>
      <c r="AS57" s="271"/>
      <c r="AT57" s="271"/>
      <c r="AU57" s="271"/>
      <c r="AV57" s="271"/>
      <c r="AW57" s="271"/>
      <c r="AX57" s="270"/>
      <c r="AY57" s="202"/>
    </row>
    <row r="58" spans="1:51" ht="24.75" customHeight="1">
      <c r="A58" s="129">
        <v>28</v>
      </c>
      <c r="B58" s="278"/>
      <c r="C58" s="276" t="s">
        <v>765</v>
      </c>
      <c r="D58" s="276"/>
      <c r="E58" s="276" t="s">
        <v>769</v>
      </c>
      <c r="F58" s="276" t="s">
        <v>765</v>
      </c>
      <c r="G58" s="276" t="s">
        <v>765</v>
      </c>
      <c r="H58" s="274"/>
      <c r="I58" s="275">
        <v>30353</v>
      </c>
      <c r="J58" s="275"/>
      <c r="K58" s="275"/>
      <c r="L58" s="276" t="s">
        <v>624</v>
      </c>
      <c r="M58" s="275">
        <v>45</v>
      </c>
      <c r="N58" s="275">
        <v>73</v>
      </c>
      <c r="O58" s="275">
        <v>3285</v>
      </c>
      <c r="P58" s="222">
        <v>1</v>
      </c>
      <c r="Q58" s="275"/>
      <c r="R58" s="275"/>
      <c r="S58" s="281"/>
      <c r="T58" s="281"/>
      <c r="U58" s="276">
        <v>2007</v>
      </c>
      <c r="V58" s="282"/>
      <c r="W58" s="282"/>
      <c r="X58" s="283"/>
      <c r="Y58" s="271"/>
      <c r="Z58" s="271"/>
      <c r="AA58" s="271"/>
      <c r="AB58" s="222">
        <v>985</v>
      </c>
      <c r="AC58" s="270"/>
      <c r="AD58" s="270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0"/>
      <c r="AY58" s="202"/>
    </row>
    <row r="59" spans="1:51" ht="24.75" customHeight="1">
      <c r="A59" s="129">
        <v>29</v>
      </c>
      <c r="B59" s="278"/>
      <c r="C59" s="276" t="s">
        <v>765</v>
      </c>
      <c r="D59" s="276"/>
      <c r="E59" s="276" t="s">
        <v>770</v>
      </c>
      <c r="F59" s="276" t="s">
        <v>765</v>
      </c>
      <c r="G59" s="276" t="s">
        <v>765</v>
      </c>
      <c r="H59" s="274"/>
      <c r="I59" s="275">
        <v>56000</v>
      </c>
      <c r="J59" s="275"/>
      <c r="K59" s="275"/>
      <c r="L59" s="276" t="s">
        <v>634</v>
      </c>
      <c r="M59" s="275">
        <v>55</v>
      </c>
      <c r="N59" s="275">
        <v>100</v>
      </c>
      <c r="O59" s="275">
        <v>5500</v>
      </c>
      <c r="P59" s="222">
        <v>1</v>
      </c>
      <c r="Q59" s="275"/>
      <c r="R59" s="275"/>
      <c r="S59" s="281"/>
      <c r="T59" s="281"/>
      <c r="U59" s="276">
        <v>2005</v>
      </c>
      <c r="V59" s="282"/>
      <c r="W59" s="282"/>
      <c r="X59" s="283"/>
      <c r="Y59" s="271"/>
      <c r="Z59" s="271"/>
      <c r="AA59" s="271"/>
      <c r="AB59" s="222">
        <v>8527</v>
      </c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0"/>
      <c r="AY59" s="202"/>
    </row>
    <row r="60" spans="1:51" ht="24.75" customHeight="1">
      <c r="A60" s="129">
        <v>30</v>
      </c>
      <c r="B60" s="278"/>
      <c r="C60" s="276" t="s">
        <v>765</v>
      </c>
      <c r="D60" s="276" t="s">
        <v>771</v>
      </c>
      <c r="E60" s="276" t="s">
        <v>771</v>
      </c>
      <c r="F60" s="276" t="s">
        <v>618</v>
      </c>
      <c r="G60" s="276" t="s">
        <v>619</v>
      </c>
      <c r="H60" s="274" t="s">
        <v>620</v>
      </c>
      <c r="I60" s="275">
        <v>7140</v>
      </c>
      <c r="J60" s="275"/>
      <c r="K60" s="275"/>
      <c r="L60" s="276" t="s">
        <v>620</v>
      </c>
      <c r="M60" s="275">
        <v>68</v>
      </c>
      <c r="N60" s="275">
        <v>105</v>
      </c>
      <c r="O60" s="275">
        <v>7140</v>
      </c>
      <c r="P60" s="222">
        <v>1</v>
      </c>
      <c r="Q60" s="275"/>
      <c r="R60" s="275"/>
      <c r="S60" s="281"/>
      <c r="T60" s="281"/>
      <c r="U60" s="276">
        <v>2005</v>
      </c>
      <c r="V60" s="282"/>
      <c r="W60" s="282"/>
      <c r="X60" s="283"/>
      <c r="Y60" s="271"/>
      <c r="Z60" s="271"/>
      <c r="AA60" s="271"/>
      <c r="AB60" s="222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0"/>
      <c r="AY60" s="202"/>
    </row>
    <row r="61" spans="1:51" ht="24.75" customHeight="1">
      <c r="A61" s="129">
        <v>31</v>
      </c>
      <c r="B61" s="278"/>
      <c r="C61" s="276" t="s">
        <v>765</v>
      </c>
      <c r="D61" s="276" t="s">
        <v>772</v>
      </c>
      <c r="E61" s="276" t="s">
        <v>772</v>
      </c>
      <c r="F61" s="276" t="s">
        <v>618</v>
      </c>
      <c r="G61" s="276" t="s">
        <v>619</v>
      </c>
      <c r="H61" s="274" t="s">
        <v>620</v>
      </c>
      <c r="I61" s="275">
        <v>3960</v>
      </c>
      <c r="J61" s="275"/>
      <c r="K61" s="275"/>
      <c r="L61" s="276" t="s">
        <v>620</v>
      </c>
      <c r="M61" s="275">
        <v>45</v>
      </c>
      <c r="N61" s="275">
        <v>87.5</v>
      </c>
      <c r="O61" s="275">
        <v>3960</v>
      </c>
      <c r="P61" s="222">
        <v>1</v>
      </c>
      <c r="Q61" s="275"/>
      <c r="R61" s="275"/>
      <c r="S61" s="281"/>
      <c r="T61" s="281"/>
      <c r="U61" s="276">
        <v>2009</v>
      </c>
      <c r="V61" s="282"/>
      <c r="W61" s="282"/>
      <c r="X61" s="283"/>
      <c r="Y61" s="271"/>
      <c r="Z61" s="271"/>
      <c r="AA61" s="271"/>
      <c r="AB61" s="222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0"/>
      <c r="AY61" s="202"/>
    </row>
    <row r="62" spans="1:51" ht="24.75" customHeight="1">
      <c r="A62" s="129"/>
      <c r="B62" s="278"/>
      <c r="C62" s="276" t="s">
        <v>773</v>
      </c>
      <c r="D62" s="276"/>
      <c r="E62" s="276" t="s">
        <v>774</v>
      </c>
      <c r="F62" s="276" t="s">
        <v>618</v>
      </c>
      <c r="G62" s="276" t="s">
        <v>773</v>
      </c>
      <c r="H62" s="274"/>
      <c r="I62" s="280">
        <v>9240</v>
      </c>
      <c r="J62" s="280"/>
      <c r="K62" s="280"/>
      <c r="L62" s="276" t="s">
        <v>624</v>
      </c>
      <c r="M62" s="275">
        <v>70</v>
      </c>
      <c r="N62" s="275">
        <v>110</v>
      </c>
      <c r="O62" s="222">
        <v>7700</v>
      </c>
      <c r="P62" s="222">
        <v>1</v>
      </c>
      <c r="Q62" s="280">
        <v>300</v>
      </c>
      <c r="R62" s="280">
        <v>300</v>
      </c>
      <c r="S62" s="270" t="s">
        <v>775</v>
      </c>
      <c r="T62" s="270" t="s">
        <v>776</v>
      </c>
      <c r="U62" s="276">
        <v>2008</v>
      </c>
      <c r="V62" s="282"/>
      <c r="W62" s="282"/>
      <c r="X62" s="283"/>
      <c r="Y62" s="271"/>
      <c r="Z62" s="271"/>
      <c r="AA62" s="271"/>
      <c r="AB62" s="279">
        <v>1500</v>
      </c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0"/>
      <c r="AY62" s="202"/>
    </row>
    <row r="63" spans="1:51" ht="24.75" customHeight="1">
      <c r="A63" s="129"/>
      <c r="B63" s="278"/>
      <c r="C63" s="276" t="s">
        <v>768</v>
      </c>
      <c r="D63" s="276"/>
      <c r="E63" s="276" t="s">
        <v>777</v>
      </c>
      <c r="F63" s="276" t="s">
        <v>618</v>
      </c>
      <c r="G63" s="276" t="s">
        <v>619</v>
      </c>
      <c r="H63" s="274"/>
      <c r="I63" s="280">
        <v>5280</v>
      </c>
      <c r="J63" s="280"/>
      <c r="K63" s="280"/>
      <c r="L63" s="276" t="s">
        <v>620</v>
      </c>
      <c r="M63" s="275">
        <v>66</v>
      </c>
      <c r="N63" s="275">
        <v>80</v>
      </c>
      <c r="O63" s="222">
        <v>5280</v>
      </c>
      <c r="P63" s="222">
        <v>1</v>
      </c>
      <c r="Q63" s="280"/>
      <c r="R63" s="280"/>
      <c r="S63" s="281" t="s">
        <v>621</v>
      </c>
      <c r="T63" s="281" t="s">
        <v>621</v>
      </c>
      <c r="U63" s="276">
        <v>1986</v>
      </c>
      <c r="V63" s="282"/>
      <c r="W63" s="282"/>
      <c r="X63" s="283"/>
      <c r="Y63" s="271"/>
      <c r="Z63" s="271"/>
      <c r="AA63" s="271"/>
      <c r="AB63" s="279">
        <v>132</v>
      </c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0" t="s">
        <v>778</v>
      </c>
      <c r="AY63" s="202"/>
    </row>
    <row r="64" spans="1:51" ht="24.75" customHeight="1">
      <c r="A64" s="129">
        <v>33</v>
      </c>
      <c r="B64" s="278"/>
      <c r="C64" s="270" t="s">
        <v>768</v>
      </c>
      <c r="D64" s="270" t="s">
        <v>779</v>
      </c>
      <c r="E64" s="270" t="s">
        <v>780</v>
      </c>
      <c r="F64" s="270" t="s">
        <v>768</v>
      </c>
      <c r="G64" s="270" t="s">
        <v>768</v>
      </c>
      <c r="H64" s="271"/>
      <c r="I64" s="279">
        <v>15000</v>
      </c>
      <c r="J64" s="279"/>
      <c r="K64" s="279"/>
      <c r="L64" s="270" t="s">
        <v>624</v>
      </c>
      <c r="M64" s="222">
        <v>54</v>
      </c>
      <c r="N64" s="222">
        <v>94</v>
      </c>
      <c r="O64" s="222">
        <v>5076</v>
      </c>
      <c r="P64" s="222">
        <v>1</v>
      </c>
      <c r="Q64" s="279"/>
      <c r="R64" s="279">
        <v>300</v>
      </c>
      <c r="S64" s="270" t="s">
        <v>781</v>
      </c>
      <c r="T64" s="270" t="s">
        <v>782</v>
      </c>
      <c r="U64" s="281">
        <v>2010</v>
      </c>
      <c r="V64" s="271" t="s">
        <v>783</v>
      </c>
      <c r="W64" s="271"/>
      <c r="X64" s="271"/>
      <c r="Y64" s="271"/>
      <c r="Z64" s="271"/>
      <c r="AA64" s="271"/>
      <c r="AB64" s="279">
        <v>990</v>
      </c>
      <c r="AC64" s="270"/>
      <c r="AD64" s="270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81" t="s">
        <v>784</v>
      </c>
      <c r="AY64" s="202"/>
    </row>
    <row r="65" spans="1:51" ht="24.75" customHeight="1">
      <c r="A65" s="129"/>
      <c r="B65" s="278"/>
      <c r="C65" s="270" t="s">
        <v>768</v>
      </c>
      <c r="D65" s="270"/>
      <c r="E65" s="270" t="s">
        <v>785</v>
      </c>
      <c r="F65" s="270" t="s">
        <v>768</v>
      </c>
      <c r="G65" s="270" t="s">
        <v>768</v>
      </c>
      <c r="H65" s="271"/>
      <c r="I65" s="279">
        <v>6800</v>
      </c>
      <c r="J65" s="279"/>
      <c r="K65" s="279"/>
      <c r="L65" s="270" t="s">
        <v>624</v>
      </c>
      <c r="M65" s="222">
        <v>60</v>
      </c>
      <c r="N65" s="222">
        <v>92</v>
      </c>
      <c r="O65" s="222">
        <v>5520</v>
      </c>
      <c r="P65" s="222">
        <v>1</v>
      </c>
      <c r="Q65" s="279" t="s">
        <v>621</v>
      </c>
      <c r="R65" s="279">
        <v>400</v>
      </c>
      <c r="S65" s="270" t="s">
        <v>775</v>
      </c>
      <c r="T65" s="270" t="s">
        <v>776</v>
      </c>
      <c r="U65" s="281">
        <v>2006</v>
      </c>
      <c r="V65" s="271"/>
      <c r="W65" s="271"/>
      <c r="X65" s="271"/>
      <c r="Y65" s="271"/>
      <c r="Z65" s="271"/>
      <c r="AA65" s="271"/>
      <c r="AB65" s="279">
        <v>805</v>
      </c>
      <c r="AC65" s="270"/>
      <c r="AD65" s="270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0"/>
      <c r="AY65" s="202"/>
    </row>
    <row r="66" spans="1:51" ht="24.75" customHeight="1">
      <c r="A66" s="129"/>
      <c r="B66" s="278"/>
      <c r="C66" s="276" t="s">
        <v>786</v>
      </c>
      <c r="D66" s="276"/>
      <c r="E66" s="276" t="s">
        <v>787</v>
      </c>
      <c r="F66" s="276" t="s">
        <v>618</v>
      </c>
      <c r="G66" s="276" t="s">
        <v>619</v>
      </c>
      <c r="H66" s="274"/>
      <c r="I66" s="280">
        <v>12170</v>
      </c>
      <c r="J66" s="280"/>
      <c r="K66" s="280"/>
      <c r="L66" s="276" t="s">
        <v>620</v>
      </c>
      <c r="M66" s="275">
        <v>66</v>
      </c>
      <c r="N66" s="275">
        <v>92</v>
      </c>
      <c r="O66" s="222">
        <v>12170</v>
      </c>
      <c r="P66" s="222">
        <v>2</v>
      </c>
      <c r="Q66" s="280"/>
      <c r="R66" s="280"/>
      <c r="S66" s="281" t="s">
        <v>621</v>
      </c>
      <c r="T66" s="281" t="s">
        <v>621</v>
      </c>
      <c r="U66" s="276">
        <v>1993</v>
      </c>
      <c r="V66" s="282"/>
      <c r="W66" s="282"/>
      <c r="X66" s="283"/>
      <c r="Y66" s="271"/>
      <c r="Z66" s="271"/>
      <c r="AA66" s="271"/>
      <c r="AB66" s="279">
        <v>220</v>
      </c>
      <c r="AC66" s="270"/>
      <c r="AD66" s="270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0"/>
      <c r="AY66" s="202"/>
    </row>
    <row r="67" spans="1:51" ht="24.75" customHeight="1">
      <c r="A67" s="129"/>
      <c r="B67" s="278"/>
      <c r="C67" s="270" t="s">
        <v>786</v>
      </c>
      <c r="D67" s="270" t="s">
        <v>788</v>
      </c>
      <c r="E67" s="270" t="s">
        <v>789</v>
      </c>
      <c r="F67" s="270" t="s">
        <v>786</v>
      </c>
      <c r="G67" s="270" t="s">
        <v>786</v>
      </c>
      <c r="H67" s="271">
        <v>1</v>
      </c>
      <c r="I67" s="279">
        <v>8542</v>
      </c>
      <c r="J67" s="279"/>
      <c r="K67" s="279"/>
      <c r="L67" s="270" t="s">
        <v>624</v>
      </c>
      <c r="M67" s="222">
        <v>68</v>
      </c>
      <c r="N67" s="222">
        <v>105</v>
      </c>
      <c r="O67" s="222">
        <v>7140</v>
      </c>
      <c r="P67" s="222">
        <v>1</v>
      </c>
      <c r="Q67" s="279"/>
      <c r="R67" s="279"/>
      <c r="S67" s="281" t="s">
        <v>621</v>
      </c>
      <c r="T67" s="281" t="s">
        <v>621</v>
      </c>
      <c r="U67" s="270">
        <v>2003</v>
      </c>
      <c r="V67" s="271" t="s">
        <v>790</v>
      </c>
      <c r="W67" s="271"/>
      <c r="X67" s="271"/>
      <c r="Y67" s="271"/>
      <c r="Z67" s="271"/>
      <c r="AA67" s="271"/>
      <c r="AB67" s="279">
        <v>1200</v>
      </c>
      <c r="AC67" s="270"/>
      <c r="AD67" s="270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0"/>
      <c r="AY67" s="202"/>
    </row>
    <row r="68" spans="1:51" ht="24.75" customHeight="1">
      <c r="A68" s="129"/>
      <c r="B68" s="278"/>
      <c r="C68" s="270" t="s">
        <v>791</v>
      </c>
      <c r="D68" s="270"/>
      <c r="E68" s="270" t="s">
        <v>792</v>
      </c>
      <c r="F68" s="270" t="s">
        <v>712</v>
      </c>
      <c r="G68" s="270" t="s">
        <v>712</v>
      </c>
      <c r="H68" s="271"/>
      <c r="I68" s="279"/>
      <c r="J68" s="279">
        <v>9876</v>
      </c>
      <c r="K68" s="279">
        <v>9876</v>
      </c>
      <c r="L68" s="270" t="s">
        <v>624</v>
      </c>
      <c r="M68" s="222" t="s">
        <v>793</v>
      </c>
      <c r="N68" s="222" t="s">
        <v>794</v>
      </c>
      <c r="O68" s="222" t="s">
        <v>795</v>
      </c>
      <c r="P68" s="222">
        <v>3</v>
      </c>
      <c r="Q68" s="279"/>
      <c r="R68" s="279"/>
      <c r="S68" s="281"/>
      <c r="T68" s="281"/>
      <c r="U68" s="270">
        <v>2010</v>
      </c>
      <c r="V68" s="271"/>
      <c r="W68" s="271"/>
      <c r="X68" s="271"/>
      <c r="Y68" s="271"/>
      <c r="Z68" s="271"/>
      <c r="AA68" s="271"/>
      <c r="AB68" s="279"/>
      <c r="AC68" s="270"/>
      <c r="AD68" s="270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0"/>
      <c r="AY68" s="202"/>
    </row>
    <row r="69" spans="1:51" ht="24.75" customHeight="1">
      <c r="A69" s="129"/>
      <c r="B69" s="288"/>
      <c r="C69" s="276" t="s">
        <v>796</v>
      </c>
      <c r="D69" s="276"/>
      <c r="E69" s="276" t="s">
        <v>797</v>
      </c>
      <c r="F69" s="276" t="s">
        <v>618</v>
      </c>
      <c r="G69" s="276" t="s">
        <v>798</v>
      </c>
      <c r="H69" s="274"/>
      <c r="I69" s="280"/>
      <c r="J69" s="280">
        <v>13030</v>
      </c>
      <c r="K69" s="280">
        <v>13030</v>
      </c>
      <c r="L69" s="276" t="s">
        <v>624</v>
      </c>
      <c r="M69" s="275">
        <v>68</v>
      </c>
      <c r="N69" s="275">
        <v>105</v>
      </c>
      <c r="O69" s="222">
        <v>8107</v>
      </c>
      <c r="P69" s="222">
        <v>1</v>
      </c>
      <c r="Q69" s="280"/>
      <c r="R69" s="280"/>
      <c r="S69" s="281"/>
      <c r="T69" s="281"/>
      <c r="U69" s="276">
        <v>2007</v>
      </c>
      <c r="V69" s="282"/>
      <c r="W69" s="282"/>
      <c r="X69" s="283"/>
      <c r="Y69" s="271"/>
      <c r="Z69" s="271"/>
      <c r="AA69" s="271"/>
      <c r="AB69" s="279">
        <v>1410</v>
      </c>
      <c r="AC69" s="270"/>
      <c r="AD69" s="270"/>
      <c r="AE69" s="270">
        <v>1</v>
      </c>
      <c r="AF69" s="271" t="s">
        <v>799</v>
      </c>
      <c r="AG69" s="270">
        <v>4</v>
      </c>
      <c r="AH69" s="271"/>
      <c r="AI69" s="271" t="s">
        <v>800</v>
      </c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0"/>
      <c r="AY69" s="202"/>
    </row>
    <row r="70" spans="1:51" ht="24.75" customHeight="1"/>
    <row r="71" spans="1:51" ht="24.75" customHeight="1"/>
    <row r="72" spans="1:51" ht="24.75" customHeight="1"/>
    <row r="73" spans="1:51" ht="24.75" customHeight="1"/>
    <row r="74" spans="1:51" ht="24.75" customHeight="1"/>
    <row r="75" spans="1:51" ht="24.75" customHeight="1"/>
    <row r="76" spans="1:51" ht="24.75" customHeight="1"/>
    <row r="77" spans="1:51" ht="24.75" customHeight="1"/>
    <row r="78" spans="1:51" ht="24.75" customHeight="1"/>
    <row r="79" spans="1:51" ht="24.75" customHeight="1"/>
    <row r="80" spans="1:51" ht="24.75" customHeight="1"/>
    <row r="81" ht="24.75" customHeight="1"/>
    <row r="82" ht="24.75" customHeight="1"/>
    <row r="83" ht="24.75" customHeight="1"/>
  </sheetData>
  <mergeCells count="31">
    <mergeCell ref="A2:A4"/>
    <mergeCell ref="B2:B4"/>
    <mergeCell ref="C2:C4"/>
    <mergeCell ref="AX2:AX4"/>
    <mergeCell ref="S3:S4"/>
    <mergeCell ref="AK2:AW4"/>
    <mergeCell ref="V2:AB4"/>
    <mergeCell ref="Q2:T2"/>
    <mergeCell ref="U2:U4"/>
    <mergeCell ref="K2:K4"/>
    <mergeCell ref="L2:P2"/>
    <mergeCell ref="D2:D4"/>
    <mergeCell ref="B1:E1"/>
    <mergeCell ref="U1:AX1"/>
    <mergeCell ref="AE3:AF3"/>
    <mergeCell ref="AG3:AI3"/>
    <mergeCell ref="AJ3:AJ4"/>
    <mergeCell ref="AC3:AC4"/>
    <mergeCell ref="AD3:AD4"/>
    <mergeCell ref="T3:T4"/>
    <mergeCell ref="AE2:AJ2"/>
    <mergeCell ref="AC2:AD2"/>
    <mergeCell ref="H2:H4"/>
    <mergeCell ref="L3:P3"/>
    <mergeCell ref="Q3:Q4"/>
    <mergeCell ref="R3:R4"/>
    <mergeCell ref="E2:E4"/>
    <mergeCell ref="F2:F4"/>
    <mergeCell ref="G2:G4"/>
    <mergeCell ref="I2:I4"/>
    <mergeCell ref="J2:J4"/>
  </mergeCells>
  <phoneticPr fontId="2" type="noConversion"/>
  <pageMargins left="0.74803149606299213" right="0.74803149606299213" top="0.99" bottom="0.98425196850393704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W16"/>
  <sheetViews>
    <sheetView topLeftCell="B1" zoomScaleSheetLayoutView="80" workbookViewId="0">
      <pane ySplit="5" topLeftCell="A6" activePane="bottomLeft" state="frozen"/>
      <selection pane="bottomLeft" activeCell="E16" sqref="E16"/>
    </sheetView>
  </sheetViews>
  <sheetFormatPr defaultRowHeight="10.5"/>
  <cols>
    <col min="1" max="1" width="0" style="21" hidden="1" customWidth="1"/>
    <col min="2" max="2" width="4.77734375" style="21" customWidth="1"/>
    <col min="3" max="3" width="6.77734375" style="21" customWidth="1"/>
    <col min="4" max="4" width="0" style="21" hidden="1" customWidth="1"/>
    <col min="5" max="5" width="11.44140625" style="23" customWidth="1"/>
    <col min="6" max="6" width="8" style="21" customWidth="1"/>
    <col min="7" max="7" width="0" style="21" hidden="1" customWidth="1"/>
    <col min="8" max="8" width="10.6640625" style="21" customWidth="1"/>
    <col min="9" max="9" width="0" style="21" hidden="1" customWidth="1"/>
    <col min="10" max="10" width="7.33203125" style="35" customWidth="1"/>
    <col min="11" max="11" width="7.109375" style="35" customWidth="1"/>
    <col min="12" max="12" width="5.44140625" style="35" customWidth="1"/>
    <col min="13" max="13" width="7.109375" style="21" customWidth="1"/>
    <col min="14" max="14" width="4.33203125" style="37" customWidth="1"/>
    <col min="15" max="15" width="4.6640625" style="37" customWidth="1"/>
    <col min="16" max="16" width="6.44140625" style="37" customWidth="1"/>
    <col min="17" max="17" width="5.5546875" style="21" hidden="1" customWidth="1"/>
    <col min="18" max="18" width="6.44140625" style="37" customWidth="1"/>
    <col min="19" max="19" width="7.33203125" style="21" hidden="1" customWidth="1"/>
    <col min="20" max="20" width="10" style="21" customWidth="1"/>
    <col min="21" max="21" width="6.6640625" style="21" customWidth="1"/>
    <col min="22" max="27" width="0" style="21" hidden="1" customWidth="1"/>
    <col min="28" max="28" width="5.88671875" style="37" customWidth="1"/>
    <col min="29" max="48" width="0" style="21" hidden="1" customWidth="1"/>
    <col min="49" max="49" width="7.44140625" style="21" customWidth="1"/>
    <col min="50" max="16384" width="8.88671875" style="21"/>
  </cols>
  <sheetData>
    <row r="1" spans="1:49" s="47" customFormat="1" ht="20.100000000000001" customHeight="1">
      <c r="B1" s="471" t="s">
        <v>362</v>
      </c>
      <c r="C1" s="471"/>
      <c r="D1" s="471"/>
      <c r="E1" s="471"/>
      <c r="J1" s="35"/>
      <c r="K1" s="35"/>
      <c r="L1" s="35"/>
      <c r="N1" s="35"/>
      <c r="O1" s="35"/>
      <c r="P1" s="35"/>
      <c r="R1" s="35"/>
      <c r="T1" s="472" t="s">
        <v>482</v>
      </c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</row>
    <row r="2" spans="1:49" ht="18" customHeight="1">
      <c r="A2" s="483" t="s">
        <v>483</v>
      </c>
      <c r="B2" s="469" t="s">
        <v>484</v>
      </c>
      <c r="C2" s="469" t="s">
        <v>485</v>
      </c>
      <c r="D2" s="469" t="s">
        <v>486</v>
      </c>
      <c r="E2" s="469" t="s">
        <v>487</v>
      </c>
      <c r="F2" s="469" t="s">
        <v>488</v>
      </c>
      <c r="G2" s="469" t="s">
        <v>489</v>
      </c>
      <c r="H2" s="469" t="s">
        <v>490</v>
      </c>
      <c r="I2" s="469" t="s">
        <v>491</v>
      </c>
      <c r="J2" s="469" t="s">
        <v>493</v>
      </c>
      <c r="K2" s="469" t="s">
        <v>494</v>
      </c>
      <c r="L2" s="469" t="s">
        <v>495</v>
      </c>
      <c r="M2" s="469" t="s">
        <v>496</v>
      </c>
      <c r="N2" s="469"/>
      <c r="O2" s="469"/>
      <c r="P2" s="469"/>
      <c r="Q2" s="469" t="s">
        <v>497</v>
      </c>
      <c r="R2" s="469"/>
      <c r="S2" s="469"/>
      <c r="T2" s="469"/>
      <c r="U2" s="469" t="s">
        <v>498</v>
      </c>
      <c r="V2" s="474" t="s">
        <v>140</v>
      </c>
      <c r="W2" s="475"/>
      <c r="X2" s="475"/>
      <c r="Y2" s="475"/>
      <c r="Z2" s="475"/>
      <c r="AA2" s="475"/>
      <c r="AB2" s="476"/>
      <c r="AC2" s="469" t="s">
        <v>499</v>
      </c>
      <c r="AD2" s="469"/>
      <c r="AE2" s="469" t="s">
        <v>500</v>
      </c>
      <c r="AF2" s="469"/>
      <c r="AG2" s="469"/>
      <c r="AH2" s="469"/>
      <c r="AI2" s="469"/>
      <c r="AJ2" s="470"/>
      <c r="AK2" s="469" t="s">
        <v>501</v>
      </c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69" t="s">
        <v>502</v>
      </c>
    </row>
    <row r="3" spans="1:49" ht="18" customHeight="1">
      <c r="A3" s="483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 t="s">
        <v>565</v>
      </c>
      <c r="N3" s="470"/>
      <c r="O3" s="470"/>
      <c r="P3" s="470"/>
      <c r="Q3" s="469" t="s">
        <v>566</v>
      </c>
      <c r="R3" s="469" t="s">
        <v>567</v>
      </c>
      <c r="S3" s="469" t="s">
        <v>568</v>
      </c>
      <c r="T3" s="469" t="s">
        <v>569</v>
      </c>
      <c r="U3" s="469"/>
      <c r="V3" s="477"/>
      <c r="W3" s="478"/>
      <c r="X3" s="478"/>
      <c r="Y3" s="478"/>
      <c r="Z3" s="478"/>
      <c r="AA3" s="478"/>
      <c r="AB3" s="479"/>
      <c r="AC3" s="469" t="s">
        <v>570</v>
      </c>
      <c r="AD3" s="469" t="s">
        <v>571</v>
      </c>
      <c r="AE3" s="469" t="s">
        <v>572</v>
      </c>
      <c r="AF3" s="469"/>
      <c r="AG3" s="469" t="s">
        <v>573</v>
      </c>
      <c r="AH3" s="470"/>
      <c r="AI3" s="470"/>
      <c r="AJ3" s="470" t="s">
        <v>574</v>
      </c>
      <c r="AK3" s="469" t="s">
        <v>575</v>
      </c>
      <c r="AL3" s="470"/>
      <c r="AM3" s="470"/>
      <c r="AN3" s="470"/>
      <c r="AO3" s="470"/>
      <c r="AP3" s="469" t="s">
        <v>576</v>
      </c>
      <c r="AQ3" s="470"/>
      <c r="AR3" s="470"/>
      <c r="AS3" s="470"/>
      <c r="AT3" s="470"/>
      <c r="AU3" s="469" t="s">
        <v>236</v>
      </c>
      <c r="AV3" s="470"/>
      <c r="AW3" s="470"/>
    </row>
    <row r="4" spans="1:49" ht="18" customHeight="1">
      <c r="A4" s="483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78" t="s">
        <v>237</v>
      </c>
      <c r="N4" s="78" t="s">
        <v>226</v>
      </c>
      <c r="O4" s="78" t="s">
        <v>227</v>
      </c>
      <c r="P4" s="78" t="s">
        <v>212</v>
      </c>
      <c r="Q4" s="469"/>
      <c r="R4" s="469"/>
      <c r="S4" s="469"/>
      <c r="T4" s="469"/>
      <c r="U4" s="469"/>
      <c r="V4" s="480"/>
      <c r="W4" s="481"/>
      <c r="X4" s="481"/>
      <c r="Y4" s="481"/>
      <c r="Z4" s="481"/>
      <c r="AA4" s="481"/>
      <c r="AB4" s="482"/>
      <c r="AC4" s="469"/>
      <c r="AD4" s="469"/>
      <c r="AE4" s="78" t="s">
        <v>239</v>
      </c>
      <c r="AF4" s="78" t="s">
        <v>240</v>
      </c>
      <c r="AG4" s="78" t="s">
        <v>239</v>
      </c>
      <c r="AH4" s="78" t="s">
        <v>241</v>
      </c>
      <c r="AI4" s="78" t="s">
        <v>240</v>
      </c>
      <c r="AJ4" s="470"/>
      <c r="AK4" s="81" t="s">
        <v>242</v>
      </c>
      <c r="AL4" s="78" t="s">
        <v>243</v>
      </c>
      <c r="AM4" s="78" t="s">
        <v>212</v>
      </c>
      <c r="AN4" s="78" t="s">
        <v>244</v>
      </c>
      <c r="AO4" s="78" t="s">
        <v>245</v>
      </c>
      <c r="AP4" s="78" t="s">
        <v>242</v>
      </c>
      <c r="AQ4" s="78" t="s">
        <v>243</v>
      </c>
      <c r="AR4" s="78" t="s">
        <v>212</v>
      </c>
      <c r="AS4" s="78" t="s">
        <v>244</v>
      </c>
      <c r="AT4" s="78" t="s">
        <v>245</v>
      </c>
      <c r="AU4" s="78" t="s">
        <v>242</v>
      </c>
      <c r="AV4" s="78" t="s">
        <v>243</v>
      </c>
      <c r="AW4" s="470"/>
    </row>
    <row r="5" spans="1:49" ht="30" customHeight="1">
      <c r="A5" s="36"/>
      <c r="B5" s="83" t="s">
        <v>211</v>
      </c>
      <c r="C5" s="83" t="s">
        <v>246</v>
      </c>
      <c r="D5" s="9"/>
      <c r="E5" s="84">
        <f>COUNTA(E6,#REF!,#REF!,#REF!,#REF!,#REF!,#REF!,#REF!,#REF!,#REF!)</f>
        <v>10</v>
      </c>
      <c r="F5" s="9"/>
      <c r="G5" s="9"/>
      <c r="H5" s="9"/>
      <c r="I5" s="9"/>
      <c r="J5" s="7" t="e">
        <f>SUM(J6,#REF!,#REF!,#REF!,#REF!,#REF!,#REF!,#REF!,#REF!,#REF!)</f>
        <v>#REF!</v>
      </c>
      <c r="K5" s="199" t="e">
        <f>SUM(K6,#REF!,#REF!,#REF!,#REF!,#REF!,#REF!,#REF!,#REF!,#REF!)</f>
        <v>#REF!</v>
      </c>
      <c r="L5" s="199" t="e">
        <f>SUM(L6,#REF!,#REF!,#REF!,#REF!,#REF!,#REF!,#REF!,#REF!,#REF!)</f>
        <v>#REF!</v>
      </c>
      <c r="M5" s="9"/>
      <c r="N5" s="7"/>
      <c r="O5" s="7"/>
      <c r="P5" s="7"/>
      <c r="Q5" s="9"/>
      <c r="R5" s="7"/>
      <c r="S5" s="9"/>
      <c r="T5" s="9"/>
      <c r="U5" s="6"/>
      <c r="V5" s="9"/>
      <c r="W5" s="9"/>
      <c r="X5" s="9"/>
      <c r="Y5" s="9"/>
      <c r="Z5" s="9"/>
      <c r="AA5" s="9"/>
      <c r="AB5" s="22"/>
      <c r="AC5" s="6"/>
      <c r="AD5" s="6"/>
      <c r="AE5" s="9"/>
      <c r="AF5" s="9"/>
      <c r="AG5" s="9"/>
      <c r="AH5" s="9"/>
      <c r="AI5" s="9"/>
      <c r="AJ5" s="34"/>
      <c r="AK5" s="34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34"/>
    </row>
    <row r="6" spans="1:49" s="11" customFormat="1" ht="28.5" customHeight="1">
      <c r="A6" s="10"/>
      <c r="B6" s="229" t="s">
        <v>144</v>
      </c>
      <c r="C6" s="229" t="s">
        <v>69</v>
      </c>
      <c r="D6" s="229"/>
      <c r="E6" s="229" t="s">
        <v>469</v>
      </c>
      <c r="F6" s="229" t="s">
        <v>0</v>
      </c>
      <c r="G6" s="229"/>
      <c r="H6" s="229" t="s">
        <v>0</v>
      </c>
      <c r="I6" s="5"/>
      <c r="J6" s="219">
        <v>309317</v>
      </c>
      <c r="K6" s="219"/>
      <c r="L6" s="219"/>
      <c r="M6" s="229" t="s">
        <v>64</v>
      </c>
      <c r="N6" s="219">
        <v>70</v>
      </c>
      <c r="O6" s="219">
        <v>105</v>
      </c>
      <c r="P6" s="219">
        <v>17000</v>
      </c>
      <c r="Q6" s="219"/>
      <c r="R6" s="219" t="s">
        <v>63</v>
      </c>
      <c r="S6" s="5"/>
      <c r="T6" s="229" t="s">
        <v>63</v>
      </c>
      <c r="U6" s="229">
        <v>1984</v>
      </c>
      <c r="V6" s="219"/>
      <c r="W6" s="219"/>
      <c r="X6" s="219"/>
      <c r="Y6" s="219"/>
      <c r="Z6" s="219"/>
      <c r="AA6" s="219"/>
      <c r="AB6" s="203">
        <v>2348</v>
      </c>
      <c r="AC6" s="229"/>
      <c r="AD6" s="229"/>
      <c r="AE6" s="5"/>
      <c r="AF6" s="5"/>
      <c r="AG6" s="5"/>
      <c r="AH6" s="5"/>
      <c r="AI6" s="5"/>
      <c r="AJ6" s="8"/>
      <c r="AK6" s="8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8" t="s">
        <v>470</v>
      </c>
    </row>
    <row r="7" spans="1:49" ht="24.95" customHeight="1"/>
    <row r="8" spans="1:49" ht="24.95" customHeight="1"/>
    <row r="9" spans="1:49" ht="24.95" customHeight="1"/>
    <row r="10" spans="1:49" ht="24.95" customHeight="1"/>
    <row r="11" spans="1:49" ht="24.95" customHeight="1"/>
    <row r="12" spans="1:49" ht="24.95" customHeight="1"/>
    <row r="13" spans="1:49" ht="24.95" customHeight="1"/>
    <row r="14" spans="1:49" ht="24.95" customHeight="1"/>
    <row r="15" spans="1:49" ht="24.95" customHeight="1"/>
    <row r="16" spans="1:49" ht="24.95" customHeight="1"/>
  </sheetData>
  <mergeCells count="35">
    <mergeCell ref="A2:A4"/>
    <mergeCell ref="B2:B4"/>
    <mergeCell ref="C2:C4"/>
    <mergeCell ref="D2:D4"/>
    <mergeCell ref="E2:E4"/>
    <mergeCell ref="J2:J4"/>
    <mergeCell ref="K2:K4"/>
    <mergeCell ref="T1:AW1"/>
    <mergeCell ref="AP3:AT3"/>
    <mergeCell ref="AU3:AV3"/>
    <mergeCell ref="AE3:AF3"/>
    <mergeCell ref="AG3:AI3"/>
    <mergeCell ref="AK2:AV2"/>
    <mergeCell ref="AC2:AD2"/>
    <mergeCell ref="V2:AB4"/>
    <mergeCell ref="AD3:AD4"/>
    <mergeCell ref="Q2:T2"/>
    <mergeCell ref="U2:U4"/>
    <mergeCell ref="T3:T4"/>
    <mergeCell ref="Q3:Q4"/>
    <mergeCell ref="R3:R4"/>
    <mergeCell ref="F2:F4"/>
    <mergeCell ref="G2:G4"/>
    <mergeCell ref="B1:E1"/>
    <mergeCell ref="H2:H4"/>
    <mergeCell ref="I2:I4"/>
    <mergeCell ref="AK3:AO3"/>
    <mergeCell ref="AC3:AC4"/>
    <mergeCell ref="AW2:AW4"/>
    <mergeCell ref="AE2:AJ2"/>
    <mergeCell ref="L2:L4"/>
    <mergeCell ref="M2:P2"/>
    <mergeCell ref="M3:P3"/>
    <mergeCell ref="S3:S4"/>
    <mergeCell ref="AJ3:AJ4"/>
  </mergeCells>
  <phoneticPr fontId="2" type="noConversion"/>
  <pageMargins left="0.73" right="0.74803149606299213" top="0.98425196850393704" bottom="0.98425196850393704" header="0.51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A72"/>
  <sheetViews>
    <sheetView topLeftCell="B1" zoomScaleSheetLayoutView="80" workbookViewId="0">
      <pane ySplit="5" topLeftCell="A10" activePane="bottomLeft" state="frozen"/>
      <selection pane="bottomLeft" activeCell="B19" sqref="A19:XFD196"/>
    </sheetView>
  </sheetViews>
  <sheetFormatPr defaultRowHeight="10.5"/>
  <cols>
    <col min="1" max="1" width="8.88671875" style="49" hidden="1" customWidth="1"/>
    <col min="2" max="2" width="3.77734375" style="49" customWidth="1"/>
    <col min="3" max="3" width="6.109375" style="54" customWidth="1"/>
    <col min="4" max="4" width="8.88671875" style="49" hidden="1" customWidth="1"/>
    <col min="5" max="5" width="16" style="55" customWidth="1"/>
    <col min="6" max="6" width="7.33203125" style="49" customWidth="1"/>
    <col min="7" max="8" width="8.88671875" style="49" hidden="1" customWidth="1"/>
    <col min="9" max="9" width="13.109375" style="30" customWidth="1"/>
    <col min="10" max="10" width="7.77734375" style="50" customWidth="1"/>
    <col min="11" max="11" width="6.109375" style="50" customWidth="1"/>
    <col min="12" max="12" width="6.5546875" style="50" bestFit="1" customWidth="1"/>
    <col min="13" max="14" width="8.5546875" style="49" bestFit="1" customWidth="1"/>
    <col min="15" max="16" width="7.21875" style="50" customWidth="1"/>
    <col min="17" max="17" width="6.88671875" style="50" bestFit="1" customWidth="1"/>
    <col min="18" max="18" width="6.77734375" style="51" bestFit="1" customWidth="1"/>
    <col min="19" max="19" width="6.88671875" style="51" bestFit="1" customWidth="1"/>
    <col min="20" max="20" width="0" style="49" hidden="1" customWidth="1"/>
    <col min="21" max="21" width="8.88671875" style="49" hidden="1" customWidth="1"/>
    <col min="22" max="22" width="5.33203125" style="104" bestFit="1" customWidth="1"/>
    <col min="23" max="28" width="8.88671875" style="49" hidden="1" customWidth="1"/>
    <col min="29" max="29" width="5.21875" style="50" customWidth="1"/>
    <col min="30" max="52" width="8.88671875" style="49" hidden="1" customWidth="1"/>
    <col min="53" max="53" width="12" style="49" customWidth="1"/>
    <col min="54" max="16384" width="8.88671875" style="49"/>
  </cols>
  <sheetData>
    <row r="1" spans="1:53" ht="20.100000000000001" customHeight="1">
      <c r="B1" s="499" t="s">
        <v>361</v>
      </c>
      <c r="C1" s="500"/>
      <c r="D1" s="500"/>
      <c r="E1" s="500"/>
      <c r="R1" s="52"/>
      <c r="S1" s="484" t="s">
        <v>482</v>
      </c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</row>
    <row r="2" spans="1:53" ht="18.75" customHeight="1">
      <c r="A2" s="503" t="s">
        <v>483</v>
      </c>
      <c r="B2" s="486" t="s">
        <v>484</v>
      </c>
      <c r="C2" s="488" t="s">
        <v>485</v>
      </c>
      <c r="D2" s="486" t="s">
        <v>486</v>
      </c>
      <c r="E2" s="488" t="s">
        <v>487</v>
      </c>
      <c r="F2" s="486" t="s">
        <v>488</v>
      </c>
      <c r="G2" s="486" t="s">
        <v>489</v>
      </c>
      <c r="H2" s="101"/>
      <c r="I2" s="486" t="s">
        <v>490</v>
      </c>
      <c r="J2" s="486" t="s">
        <v>493</v>
      </c>
      <c r="K2" s="486" t="s">
        <v>494</v>
      </c>
      <c r="L2" s="486" t="s">
        <v>495</v>
      </c>
      <c r="M2" s="486" t="s">
        <v>496</v>
      </c>
      <c r="N2" s="487"/>
      <c r="O2" s="487"/>
      <c r="P2" s="487"/>
      <c r="Q2" s="487"/>
      <c r="R2" s="486" t="s">
        <v>497</v>
      </c>
      <c r="S2" s="486"/>
      <c r="T2" s="486"/>
      <c r="U2" s="486"/>
      <c r="V2" s="488" t="s">
        <v>233</v>
      </c>
      <c r="W2" s="490" t="s">
        <v>140</v>
      </c>
      <c r="X2" s="491"/>
      <c r="Y2" s="491"/>
      <c r="Z2" s="491"/>
      <c r="AA2" s="491"/>
      <c r="AB2" s="491"/>
      <c r="AC2" s="492"/>
      <c r="AD2" s="488" t="s">
        <v>499</v>
      </c>
      <c r="AE2" s="488"/>
      <c r="AF2" s="488" t="s">
        <v>500</v>
      </c>
      <c r="AG2" s="488"/>
      <c r="AH2" s="488"/>
      <c r="AI2" s="488"/>
      <c r="AJ2" s="488"/>
      <c r="AK2" s="489"/>
      <c r="AL2" s="488" t="s">
        <v>501</v>
      </c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6" t="s">
        <v>502</v>
      </c>
    </row>
    <row r="3" spans="1:53" ht="15.75" customHeight="1">
      <c r="A3" s="503"/>
      <c r="B3" s="486"/>
      <c r="C3" s="488"/>
      <c r="D3" s="486"/>
      <c r="E3" s="488"/>
      <c r="F3" s="486"/>
      <c r="G3" s="486"/>
      <c r="H3" s="101" t="s">
        <v>563</v>
      </c>
      <c r="I3" s="486"/>
      <c r="J3" s="486"/>
      <c r="K3" s="486"/>
      <c r="L3" s="486"/>
      <c r="M3" s="488" t="s">
        <v>237</v>
      </c>
      <c r="N3" s="487"/>
      <c r="O3" s="488" t="s">
        <v>150</v>
      </c>
      <c r="P3" s="488" t="s">
        <v>271</v>
      </c>
      <c r="Q3" s="501" t="s">
        <v>212</v>
      </c>
      <c r="R3" s="486" t="s">
        <v>566</v>
      </c>
      <c r="S3" s="486" t="s">
        <v>567</v>
      </c>
      <c r="T3" s="486" t="s">
        <v>568</v>
      </c>
      <c r="U3" s="486" t="s">
        <v>569</v>
      </c>
      <c r="V3" s="486"/>
      <c r="W3" s="493"/>
      <c r="X3" s="494"/>
      <c r="Y3" s="494"/>
      <c r="Z3" s="494"/>
      <c r="AA3" s="494"/>
      <c r="AB3" s="494"/>
      <c r="AC3" s="495"/>
      <c r="AD3" s="486" t="s">
        <v>570</v>
      </c>
      <c r="AE3" s="486" t="s">
        <v>571</v>
      </c>
      <c r="AF3" s="486" t="s">
        <v>572</v>
      </c>
      <c r="AG3" s="486"/>
      <c r="AH3" s="486" t="s">
        <v>573</v>
      </c>
      <c r="AI3" s="487"/>
      <c r="AJ3" s="487"/>
      <c r="AK3" s="487" t="s">
        <v>574</v>
      </c>
      <c r="AL3" s="486" t="s">
        <v>575</v>
      </c>
      <c r="AM3" s="487"/>
      <c r="AN3" s="487"/>
      <c r="AO3" s="487"/>
      <c r="AP3" s="487"/>
      <c r="AQ3" s="486" t="s">
        <v>576</v>
      </c>
      <c r="AR3" s="487"/>
      <c r="AS3" s="487"/>
      <c r="AT3" s="487"/>
      <c r="AU3" s="487"/>
      <c r="AV3" s="486" t="s">
        <v>236</v>
      </c>
      <c r="AW3" s="487"/>
      <c r="AX3" s="487"/>
      <c r="AY3" s="487"/>
      <c r="AZ3" s="487"/>
      <c r="BA3" s="487"/>
    </row>
    <row r="4" spans="1:53" ht="18" customHeight="1">
      <c r="A4" s="503"/>
      <c r="B4" s="486"/>
      <c r="C4" s="488"/>
      <c r="D4" s="486"/>
      <c r="E4" s="488"/>
      <c r="F4" s="486"/>
      <c r="G4" s="486"/>
      <c r="H4" s="101"/>
      <c r="I4" s="486"/>
      <c r="J4" s="486"/>
      <c r="K4" s="486"/>
      <c r="L4" s="486"/>
      <c r="M4" s="101" t="s">
        <v>272</v>
      </c>
      <c r="N4" s="103" t="s">
        <v>273</v>
      </c>
      <c r="O4" s="487"/>
      <c r="P4" s="489"/>
      <c r="Q4" s="502"/>
      <c r="R4" s="486"/>
      <c r="S4" s="486"/>
      <c r="T4" s="486"/>
      <c r="U4" s="486"/>
      <c r="V4" s="486"/>
      <c r="W4" s="496"/>
      <c r="X4" s="497"/>
      <c r="Y4" s="497"/>
      <c r="Z4" s="497"/>
      <c r="AA4" s="497"/>
      <c r="AB4" s="497"/>
      <c r="AC4" s="498"/>
      <c r="AD4" s="486"/>
      <c r="AE4" s="486"/>
      <c r="AF4" s="100" t="s">
        <v>239</v>
      </c>
      <c r="AG4" s="100" t="s">
        <v>240</v>
      </c>
      <c r="AH4" s="100" t="s">
        <v>239</v>
      </c>
      <c r="AI4" s="100" t="s">
        <v>241</v>
      </c>
      <c r="AJ4" s="100" t="s">
        <v>240</v>
      </c>
      <c r="AK4" s="487"/>
      <c r="AL4" s="103" t="s">
        <v>242</v>
      </c>
      <c r="AM4" s="100" t="s">
        <v>243</v>
      </c>
      <c r="AN4" s="100" t="s">
        <v>212</v>
      </c>
      <c r="AO4" s="100" t="s">
        <v>244</v>
      </c>
      <c r="AP4" s="100" t="s">
        <v>245</v>
      </c>
      <c r="AQ4" s="100" t="s">
        <v>242</v>
      </c>
      <c r="AR4" s="100" t="s">
        <v>243</v>
      </c>
      <c r="AS4" s="100" t="s">
        <v>212</v>
      </c>
      <c r="AT4" s="100" t="s">
        <v>244</v>
      </c>
      <c r="AU4" s="100" t="s">
        <v>245</v>
      </c>
      <c r="AV4" s="100" t="s">
        <v>242</v>
      </c>
      <c r="AW4" s="100" t="s">
        <v>243</v>
      </c>
      <c r="AX4" s="100" t="s">
        <v>212</v>
      </c>
      <c r="AY4" s="100" t="s">
        <v>244</v>
      </c>
      <c r="AZ4" s="100" t="s">
        <v>245</v>
      </c>
      <c r="BA4" s="487"/>
    </row>
    <row r="5" spans="1:53" ht="24" customHeight="1">
      <c r="A5" s="53"/>
      <c r="B5" s="106" t="s">
        <v>211</v>
      </c>
      <c r="C5" s="107" t="s">
        <v>246</v>
      </c>
      <c r="D5" s="106"/>
      <c r="E5" s="85">
        <f>COUNTA(E7:E18,#REF!,#REF!,#REF!,#REF!,#REF!,#REF!,#REF!,#REF!,#REF!,#REF!,#REF!,#REF!,#REF!,#REF!)</f>
        <v>26</v>
      </c>
      <c r="F5" s="41"/>
      <c r="G5" s="41"/>
      <c r="H5" s="41"/>
      <c r="I5" s="41"/>
      <c r="J5" s="42" t="e">
        <f>SUM(J6,#REF!,#REF!,#REF!,#REF!,#REF!,#REF!,#REF!,#REF!,#REF!,#REF!,#REF!,#REF!,#REF!,#REF!)</f>
        <v>#REF!</v>
      </c>
      <c r="K5" s="42" t="e">
        <f>SUM(K6,#REF!,#REF!,#REF!,#REF!,#REF!,#REF!,#REF!,#REF!,#REF!,#REF!,#REF!,#REF!,#REF!,#REF!)</f>
        <v>#REF!</v>
      </c>
      <c r="L5" s="42" t="e">
        <f>SUM(L6,#REF!,#REF!,#REF!,#REF!,#REF!,#REF!,#REF!,#REF!,#REF!,#REF!,#REF!,#REF!,#REF!,#REF!)</f>
        <v>#REF!</v>
      </c>
      <c r="M5" s="41"/>
      <c r="N5" s="44"/>
      <c r="O5" s="45"/>
      <c r="P5" s="46"/>
      <c r="Q5" s="45"/>
      <c r="R5" s="42"/>
      <c r="S5" s="42"/>
      <c r="T5" s="41"/>
      <c r="U5" s="41"/>
      <c r="V5" s="43"/>
      <c r="W5" s="41"/>
      <c r="X5" s="41"/>
      <c r="Y5" s="41"/>
      <c r="Z5" s="41"/>
      <c r="AA5" s="40"/>
      <c r="AB5" s="40"/>
      <c r="AC5" s="45"/>
      <c r="AD5" s="43"/>
      <c r="AE5" s="43"/>
      <c r="AF5" s="40"/>
      <c r="AG5" s="40"/>
      <c r="AH5" s="40"/>
      <c r="AI5" s="40"/>
      <c r="AJ5" s="40"/>
      <c r="AK5" s="44"/>
      <c r="AL5" s="44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4"/>
    </row>
    <row r="6" spans="1:53" s="152" customFormat="1" ht="24" customHeight="1">
      <c r="A6" s="151"/>
      <c r="B6" s="346" t="s">
        <v>144</v>
      </c>
      <c r="C6" s="347" t="s">
        <v>70</v>
      </c>
      <c r="D6" s="348"/>
      <c r="E6" s="349">
        <f>COUNTA(E7:E18)</f>
        <v>12</v>
      </c>
      <c r="F6" s="348"/>
      <c r="G6" s="348"/>
      <c r="H6" s="348"/>
      <c r="I6" s="348"/>
      <c r="J6" s="350">
        <f>SUM(J7:J18)</f>
        <v>178507</v>
      </c>
      <c r="K6" s="350">
        <f>SUM(K7:K18)</f>
        <v>31770.3</v>
      </c>
      <c r="L6" s="350">
        <f>SUM(L7:L18)</f>
        <v>75137</v>
      </c>
      <c r="M6" s="351"/>
      <c r="N6" s="352"/>
      <c r="O6" s="353"/>
      <c r="P6" s="354"/>
      <c r="Q6" s="353"/>
      <c r="R6" s="350"/>
      <c r="S6" s="350"/>
      <c r="T6" s="348"/>
      <c r="U6" s="348"/>
      <c r="V6" s="355"/>
      <c r="W6" s="348"/>
      <c r="X6" s="348"/>
      <c r="Y6" s="348"/>
      <c r="Z6" s="348"/>
      <c r="AA6" s="347"/>
      <c r="AB6" s="347"/>
      <c r="AC6" s="356"/>
      <c r="AD6" s="355"/>
      <c r="AE6" s="355"/>
      <c r="AF6" s="347"/>
      <c r="AG6" s="347"/>
      <c r="AH6" s="347"/>
      <c r="AI6" s="347"/>
      <c r="AJ6" s="347"/>
      <c r="AK6" s="357"/>
      <c r="AL6" s="35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57"/>
    </row>
    <row r="7" spans="1:53" s="152" customFormat="1" ht="24" customHeight="1">
      <c r="A7" s="153" t="s">
        <v>365</v>
      </c>
      <c r="B7" s="358"/>
      <c r="C7" s="359" t="s">
        <v>605</v>
      </c>
      <c r="D7" s="355"/>
      <c r="E7" s="359" t="s">
        <v>801</v>
      </c>
      <c r="F7" s="355" t="s">
        <v>597</v>
      </c>
      <c r="G7" s="355"/>
      <c r="H7" s="360"/>
      <c r="I7" s="359" t="s">
        <v>802</v>
      </c>
      <c r="J7" s="350">
        <v>6004</v>
      </c>
      <c r="K7" s="350">
        <v>1490</v>
      </c>
      <c r="L7" s="350">
        <v>1532</v>
      </c>
      <c r="M7" s="355" t="s">
        <v>598</v>
      </c>
      <c r="N7" s="355" t="s">
        <v>598</v>
      </c>
      <c r="O7" s="350">
        <v>65</v>
      </c>
      <c r="P7" s="350">
        <v>62</v>
      </c>
      <c r="Q7" s="350">
        <v>3728</v>
      </c>
      <c r="R7" s="350">
        <v>623</v>
      </c>
      <c r="S7" s="350">
        <v>2500</v>
      </c>
      <c r="T7" s="350"/>
      <c r="U7" s="350"/>
      <c r="V7" s="355">
        <v>1972</v>
      </c>
      <c r="W7" s="350"/>
      <c r="X7" s="350"/>
      <c r="Y7" s="350"/>
      <c r="Z7" s="350"/>
      <c r="AA7" s="350"/>
      <c r="AB7" s="350"/>
      <c r="AC7" s="350"/>
      <c r="AD7" s="355"/>
      <c r="AE7" s="355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</row>
    <row r="8" spans="1:53" s="152" customFormat="1" ht="24" customHeight="1">
      <c r="A8" s="154" t="s">
        <v>228</v>
      </c>
      <c r="B8" s="358"/>
      <c r="C8" s="361" t="s">
        <v>803</v>
      </c>
      <c r="D8" s="361" t="s">
        <v>804</v>
      </c>
      <c r="E8" s="361" t="s">
        <v>804</v>
      </c>
      <c r="F8" s="355" t="s">
        <v>597</v>
      </c>
      <c r="G8" s="352"/>
      <c r="H8" s="361" t="s">
        <v>611</v>
      </c>
      <c r="I8" s="359" t="s">
        <v>611</v>
      </c>
      <c r="J8" s="353">
        <v>29036</v>
      </c>
      <c r="K8" s="353">
        <v>334</v>
      </c>
      <c r="L8" s="353">
        <v>465</v>
      </c>
      <c r="M8" s="352" t="s">
        <v>598</v>
      </c>
      <c r="N8" s="352" t="s">
        <v>598</v>
      </c>
      <c r="O8" s="353">
        <v>120</v>
      </c>
      <c r="P8" s="353">
        <v>96</v>
      </c>
      <c r="Q8" s="353">
        <v>17330</v>
      </c>
      <c r="R8" s="353">
        <v>700</v>
      </c>
      <c r="S8" s="353">
        <v>1000</v>
      </c>
      <c r="T8" s="353"/>
      <c r="U8" s="353"/>
      <c r="V8" s="352">
        <v>2008</v>
      </c>
      <c r="W8" s="353"/>
      <c r="X8" s="353"/>
      <c r="Y8" s="353"/>
      <c r="Z8" s="353"/>
      <c r="AA8" s="353"/>
      <c r="AB8" s="353"/>
      <c r="AC8" s="353">
        <v>9300</v>
      </c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48"/>
    </row>
    <row r="9" spans="1:53" s="152" customFormat="1" ht="24" customHeight="1">
      <c r="A9" s="154"/>
      <c r="B9" s="358"/>
      <c r="C9" s="359" t="s">
        <v>447</v>
      </c>
      <c r="D9" s="355"/>
      <c r="E9" s="359" t="s">
        <v>448</v>
      </c>
      <c r="F9" s="355" t="s">
        <v>119</v>
      </c>
      <c r="G9" s="355"/>
      <c r="H9" s="360"/>
      <c r="I9" s="359" t="s">
        <v>449</v>
      </c>
      <c r="J9" s="350">
        <v>5400</v>
      </c>
      <c r="K9" s="350">
        <v>5400</v>
      </c>
      <c r="L9" s="350">
        <v>5400</v>
      </c>
      <c r="M9" s="355" t="s">
        <v>404</v>
      </c>
      <c r="N9" s="355" t="s">
        <v>404</v>
      </c>
      <c r="O9" s="350">
        <v>76</v>
      </c>
      <c r="P9" s="350">
        <v>71</v>
      </c>
      <c r="Q9" s="350">
        <v>5400</v>
      </c>
      <c r="R9" s="350">
        <v>150</v>
      </c>
      <c r="S9" s="350"/>
      <c r="T9" s="350"/>
      <c r="U9" s="350"/>
      <c r="V9" s="355">
        <v>2009</v>
      </c>
      <c r="W9" s="350"/>
      <c r="X9" s="350"/>
      <c r="Y9" s="350"/>
      <c r="Z9" s="350"/>
      <c r="AA9" s="350"/>
      <c r="AB9" s="350"/>
      <c r="AC9" s="350">
        <v>1500</v>
      </c>
      <c r="AD9" s="355"/>
      <c r="AE9" s="355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 t="s">
        <v>450</v>
      </c>
    </row>
    <row r="10" spans="1:53" s="152" customFormat="1" ht="24" customHeight="1">
      <c r="A10" s="154"/>
      <c r="B10" s="358"/>
      <c r="C10" s="361" t="s">
        <v>805</v>
      </c>
      <c r="D10" s="352"/>
      <c r="E10" s="361" t="s">
        <v>806</v>
      </c>
      <c r="F10" s="352" t="s">
        <v>597</v>
      </c>
      <c r="G10" s="352"/>
      <c r="H10" s="352"/>
      <c r="I10" s="361" t="s">
        <v>614</v>
      </c>
      <c r="J10" s="353">
        <v>1680</v>
      </c>
      <c r="K10" s="353"/>
      <c r="L10" s="353"/>
      <c r="M10" s="352" t="s">
        <v>615</v>
      </c>
      <c r="N10" s="352" t="s">
        <v>615</v>
      </c>
      <c r="O10" s="353"/>
      <c r="P10" s="353"/>
      <c r="Q10" s="353">
        <v>800</v>
      </c>
      <c r="R10" s="353"/>
      <c r="S10" s="353"/>
      <c r="T10" s="353"/>
      <c r="U10" s="353"/>
      <c r="V10" s="352">
        <v>2001</v>
      </c>
      <c r="W10" s="353"/>
      <c r="X10" s="353"/>
      <c r="Y10" s="353"/>
      <c r="Z10" s="353"/>
      <c r="AA10" s="353"/>
      <c r="AB10" s="353"/>
      <c r="AC10" s="353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22" t="s">
        <v>807</v>
      </c>
    </row>
    <row r="11" spans="1:53" s="152" customFormat="1" ht="24" customHeight="1">
      <c r="A11" s="154"/>
      <c r="B11" s="358"/>
      <c r="C11" s="361" t="s">
        <v>805</v>
      </c>
      <c r="D11" s="352"/>
      <c r="E11" s="361" t="s">
        <v>808</v>
      </c>
      <c r="F11" s="352" t="s">
        <v>597</v>
      </c>
      <c r="G11" s="352"/>
      <c r="H11" s="352"/>
      <c r="I11" s="361" t="s">
        <v>614</v>
      </c>
      <c r="J11" s="353">
        <v>71890</v>
      </c>
      <c r="K11" s="353">
        <v>40.299999999999997</v>
      </c>
      <c r="L11" s="353"/>
      <c r="M11" s="352" t="s">
        <v>809</v>
      </c>
      <c r="N11" s="352" t="s">
        <v>809</v>
      </c>
      <c r="O11" s="353">
        <v>122</v>
      </c>
      <c r="P11" s="353">
        <v>98</v>
      </c>
      <c r="Q11" s="353">
        <v>20490</v>
      </c>
      <c r="R11" s="353"/>
      <c r="S11" s="353"/>
      <c r="T11" s="353"/>
      <c r="U11" s="353"/>
      <c r="V11" s="352">
        <v>2008</v>
      </c>
      <c r="W11" s="353"/>
      <c r="X11" s="353"/>
      <c r="Y11" s="353"/>
      <c r="Z11" s="353"/>
      <c r="AA11" s="353"/>
      <c r="AB11" s="353"/>
      <c r="AC11" s="353">
        <v>1700</v>
      </c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48" t="s">
        <v>810</v>
      </c>
    </row>
    <row r="12" spans="1:53" s="152" customFormat="1" ht="24" customHeight="1">
      <c r="A12" s="154"/>
      <c r="B12" s="358"/>
      <c r="C12" s="359" t="s">
        <v>2394</v>
      </c>
      <c r="D12" s="355" t="s">
        <v>2395</v>
      </c>
      <c r="E12" s="359" t="s">
        <v>2396</v>
      </c>
      <c r="F12" s="355" t="s">
        <v>2397</v>
      </c>
      <c r="G12" s="355" t="s">
        <v>2398</v>
      </c>
      <c r="H12" s="360" t="s">
        <v>2399</v>
      </c>
      <c r="I12" s="359" t="s">
        <v>2400</v>
      </c>
      <c r="J12" s="350"/>
      <c r="K12" s="350">
        <v>3559</v>
      </c>
      <c r="L12" s="350">
        <v>19114</v>
      </c>
      <c r="M12" s="355" t="s">
        <v>2401</v>
      </c>
      <c r="N12" s="355" t="s">
        <v>2401</v>
      </c>
      <c r="O12" s="350">
        <v>120</v>
      </c>
      <c r="P12" s="350">
        <v>98</v>
      </c>
      <c r="Q12" s="350">
        <v>12674</v>
      </c>
      <c r="R12" s="350">
        <v>10600</v>
      </c>
      <c r="S12" s="350">
        <v>16000</v>
      </c>
      <c r="T12" s="350" t="s">
        <v>2402</v>
      </c>
      <c r="U12" s="350"/>
      <c r="V12" s="355">
        <v>1989</v>
      </c>
      <c r="W12" s="350">
        <v>8099</v>
      </c>
      <c r="X12" s="350"/>
      <c r="Y12" s="350"/>
      <c r="Z12" s="350"/>
      <c r="AA12" s="350"/>
      <c r="AB12" s="350"/>
      <c r="AC12" s="350">
        <v>7900</v>
      </c>
      <c r="AD12" s="355" t="s">
        <v>2403</v>
      </c>
      <c r="AE12" s="355"/>
      <c r="AF12" s="348" t="s">
        <v>2404</v>
      </c>
      <c r="AG12" s="348"/>
      <c r="AH12" s="348" t="s">
        <v>2405</v>
      </c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279" t="s">
        <v>2406</v>
      </c>
    </row>
    <row r="13" spans="1:53" s="152" customFormat="1" ht="24" customHeight="1">
      <c r="A13" s="154"/>
      <c r="B13" s="358"/>
      <c r="C13" s="361" t="s">
        <v>2394</v>
      </c>
      <c r="D13" s="361" t="s">
        <v>2407</v>
      </c>
      <c r="E13" s="361" t="s">
        <v>2408</v>
      </c>
      <c r="F13" s="355" t="s">
        <v>2397</v>
      </c>
      <c r="G13" s="352"/>
      <c r="H13" s="361" t="s">
        <v>2400</v>
      </c>
      <c r="I13" s="359" t="s">
        <v>2400</v>
      </c>
      <c r="J13" s="353">
        <v>18947</v>
      </c>
      <c r="K13" s="353">
        <v>206</v>
      </c>
      <c r="L13" s="353">
        <v>289</v>
      </c>
      <c r="M13" s="352" t="s">
        <v>2401</v>
      </c>
      <c r="N13" s="352" t="s">
        <v>2401</v>
      </c>
      <c r="O13" s="353">
        <v>120</v>
      </c>
      <c r="P13" s="353">
        <v>96</v>
      </c>
      <c r="Q13" s="353">
        <v>19300</v>
      </c>
      <c r="R13" s="353">
        <v>300</v>
      </c>
      <c r="S13" s="353">
        <v>1000</v>
      </c>
      <c r="T13" s="353"/>
      <c r="U13" s="353"/>
      <c r="V13" s="352">
        <v>2008</v>
      </c>
      <c r="W13" s="353"/>
      <c r="X13" s="353"/>
      <c r="Y13" s="353"/>
      <c r="Z13" s="353"/>
      <c r="AA13" s="353"/>
      <c r="AB13" s="353"/>
      <c r="AC13" s="353">
        <v>500</v>
      </c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48"/>
    </row>
    <row r="14" spans="1:53" s="152" customFormat="1" ht="24" customHeight="1">
      <c r="A14" s="154"/>
      <c r="B14" s="358"/>
      <c r="C14" s="361" t="s">
        <v>2394</v>
      </c>
      <c r="D14" s="361"/>
      <c r="E14" s="361" t="s">
        <v>2409</v>
      </c>
      <c r="F14" s="355" t="s">
        <v>2394</v>
      </c>
      <c r="G14" s="352"/>
      <c r="H14" s="361"/>
      <c r="I14" s="359" t="s">
        <v>2394</v>
      </c>
      <c r="J14" s="353">
        <v>30000</v>
      </c>
      <c r="K14" s="353"/>
      <c r="L14" s="353"/>
      <c r="M14" s="352" t="s">
        <v>2410</v>
      </c>
      <c r="N14" s="352" t="s">
        <v>2410</v>
      </c>
      <c r="O14" s="353">
        <v>120</v>
      </c>
      <c r="P14" s="353">
        <v>96</v>
      </c>
      <c r="Q14" s="353">
        <v>26240</v>
      </c>
      <c r="R14" s="353"/>
      <c r="S14" s="353"/>
      <c r="T14" s="353"/>
      <c r="U14" s="353"/>
      <c r="V14" s="352" t="s">
        <v>2411</v>
      </c>
      <c r="W14" s="353"/>
      <c r="X14" s="353"/>
      <c r="Y14" s="353"/>
      <c r="Z14" s="353"/>
      <c r="AA14" s="353"/>
      <c r="AB14" s="353"/>
      <c r="AC14" s="353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48"/>
    </row>
    <row r="15" spans="1:53" s="152" customFormat="1" ht="24" customHeight="1">
      <c r="A15" s="154" t="s">
        <v>194</v>
      </c>
      <c r="B15" s="358"/>
      <c r="C15" s="359" t="s">
        <v>2412</v>
      </c>
      <c r="D15" s="355" t="s">
        <v>2413</v>
      </c>
      <c r="E15" s="359" t="s">
        <v>2414</v>
      </c>
      <c r="F15" s="355" t="s">
        <v>2397</v>
      </c>
      <c r="G15" s="355" t="s">
        <v>2398</v>
      </c>
      <c r="H15" s="360" t="s">
        <v>2399</v>
      </c>
      <c r="I15" s="359" t="s">
        <v>2415</v>
      </c>
      <c r="J15" s="350"/>
      <c r="K15" s="350">
        <v>20741</v>
      </c>
      <c r="L15" s="350">
        <v>45312</v>
      </c>
      <c r="M15" s="355" t="s">
        <v>2416</v>
      </c>
      <c r="N15" s="355" t="s">
        <v>2416</v>
      </c>
      <c r="O15" s="350">
        <v>125</v>
      </c>
      <c r="P15" s="350">
        <v>100</v>
      </c>
      <c r="Q15" s="350">
        <v>13918</v>
      </c>
      <c r="R15" s="350">
        <v>25500</v>
      </c>
      <c r="S15" s="350">
        <v>31000</v>
      </c>
      <c r="T15" s="350" t="s">
        <v>2417</v>
      </c>
      <c r="U15" s="350"/>
      <c r="V15" s="355">
        <v>1982</v>
      </c>
      <c r="W15" s="350">
        <v>12600</v>
      </c>
      <c r="X15" s="350"/>
      <c r="Y15" s="350"/>
      <c r="Z15" s="350"/>
      <c r="AA15" s="350"/>
      <c r="AB15" s="350"/>
      <c r="AC15" s="350">
        <v>12600</v>
      </c>
      <c r="AD15" s="355" t="s">
        <v>2418</v>
      </c>
      <c r="AE15" s="355"/>
      <c r="AF15" s="348" t="s">
        <v>2404</v>
      </c>
      <c r="AG15" s="348"/>
      <c r="AH15" s="348" t="s">
        <v>2405</v>
      </c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279" t="s">
        <v>2419</v>
      </c>
    </row>
    <row r="16" spans="1:53" s="152" customFormat="1" ht="24" customHeight="1">
      <c r="A16" s="153"/>
      <c r="B16" s="358"/>
      <c r="C16" s="359" t="s">
        <v>602</v>
      </c>
      <c r="D16" s="355"/>
      <c r="E16" s="359" t="s">
        <v>811</v>
      </c>
      <c r="F16" s="355" t="s">
        <v>602</v>
      </c>
      <c r="G16" s="355"/>
      <c r="H16" s="360"/>
      <c r="I16" s="355" t="s">
        <v>602</v>
      </c>
      <c r="J16" s="350">
        <v>4450</v>
      </c>
      <c r="K16" s="350"/>
      <c r="L16" s="350">
        <v>3025</v>
      </c>
      <c r="M16" s="355" t="s">
        <v>598</v>
      </c>
      <c r="N16" s="355" t="s">
        <v>598</v>
      </c>
      <c r="O16" s="350">
        <v>70</v>
      </c>
      <c r="P16" s="350">
        <v>68</v>
      </c>
      <c r="Q16" s="350">
        <v>3025</v>
      </c>
      <c r="R16" s="350">
        <v>100</v>
      </c>
      <c r="S16" s="350">
        <v>200</v>
      </c>
      <c r="T16" s="350"/>
      <c r="U16" s="350"/>
      <c r="V16" s="355">
        <v>2009</v>
      </c>
      <c r="W16" s="350"/>
      <c r="X16" s="350"/>
      <c r="Y16" s="350"/>
      <c r="Z16" s="350"/>
      <c r="AA16" s="350"/>
      <c r="AB16" s="350"/>
      <c r="AC16" s="350">
        <v>530</v>
      </c>
      <c r="AD16" s="355"/>
      <c r="AE16" s="355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 t="s">
        <v>812</v>
      </c>
    </row>
    <row r="17" spans="1:53" s="152" customFormat="1" ht="24" customHeight="1">
      <c r="A17" s="153"/>
      <c r="B17" s="358"/>
      <c r="C17" s="361" t="s">
        <v>813</v>
      </c>
      <c r="D17" s="352"/>
      <c r="E17" s="361" t="s">
        <v>814</v>
      </c>
      <c r="F17" s="352" t="s">
        <v>597</v>
      </c>
      <c r="G17" s="352"/>
      <c r="H17" s="352"/>
      <c r="I17" s="361" t="s">
        <v>614</v>
      </c>
      <c r="J17" s="353">
        <v>5250</v>
      </c>
      <c r="K17" s="353"/>
      <c r="L17" s="353"/>
      <c r="M17" s="352" t="s">
        <v>615</v>
      </c>
      <c r="N17" s="352" t="s">
        <v>615</v>
      </c>
      <c r="O17" s="353">
        <v>40</v>
      </c>
      <c r="P17" s="353">
        <v>40</v>
      </c>
      <c r="Q17" s="353">
        <v>5250</v>
      </c>
      <c r="R17" s="353"/>
      <c r="S17" s="353"/>
      <c r="T17" s="353"/>
      <c r="U17" s="353"/>
      <c r="V17" s="352">
        <v>2008</v>
      </c>
      <c r="W17" s="353"/>
      <c r="X17" s="353"/>
      <c r="Y17" s="353"/>
      <c r="Z17" s="353"/>
      <c r="AA17" s="353"/>
      <c r="AB17" s="353"/>
      <c r="AC17" s="353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48" t="s">
        <v>807</v>
      </c>
    </row>
    <row r="18" spans="1:53" s="152" customFormat="1" ht="24" customHeight="1">
      <c r="A18" s="153"/>
      <c r="B18" s="358"/>
      <c r="C18" s="359" t="s">
        <v>813</v>
      </c>
      <c r="D18" s="359" t="s">
        <v>814</v>
      </c>
      <c r="E18" s="359" t="s">
        <v>814</v>
      </c>
      <c r="F18" s="355" t="s">
        <v>597</v>
      </c>
      <c r="G18" s="359" t="s">
        <v>814</v>
      </c>
      <c r="H18" s="355" t="s">
        <v>597</v>
      </c>
      <c r="I18" s="355" t="s">
        <v>614</v>
      </c>
      <c r="J18" s="350">
        <v>5850</v>
      </c>
      <c r="K18" s="350"/>
      <c r="L18" s="350"/>
      <c r="M18" s="355" t="s">
        <v>615</v>
      </c>
      <c r="N18" s="355" t="s">
        <v>615</v>
      </c>
      <c r="O18" s="350">
        <v>70</v>
      </c>
      <c r="P18" s="350">
        <v>58</v>
      </c>
      <c r="Q18" s="362">
        <v>5850</v>
      </c>
      <c r="R18" s="350"/>
      <c r="S18" s="363"/>
      <c r="T18" s="353"/>
      <c r="U18" s="353"/>
      <c r="V18" s="352">
        <v>2009</v>
      </c>
      <c r="W18" s="363"/>
      <c r="X18" s="364" t="s">
        <v>815</v>
      </c>
      <c r="Y18" s="353"/>
      <c r="Z18" s="353"/>
      <c r="AA18" s="353"/>
      <c r="AB18" s="353"/>
      <c r="AC18" s="353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48" t="s">
        <v>815</v>
      </c>
    </row>
    <row r="19" spans="1:53">
      <c r="I19" s="49"/>
    </row>
    <row r="20" spans="1:53">
      <c r="I20" s="49"/>
    </row>
    <row r="21" spans="1:53">
      <c r="I21" s="49"/>
    </row>
    <row r="22" spans="1:53">
      <c r="I22" s="49"/>
    </row>
    <row r="23" spans="1:53">
      <c r="I23" s="49"/>
    </row>
    <row r="24" spans="1:53">
      <c r="I24" s="49"/>
    </row>
    <row r="25" spans="1:53">
      <c r="I25" s="49"/>
    </row>
    <row r="26" spans="1:53">
      <c r="I26" s="49"/>
    </row>
    <row r="27" spans="1:53">
      <c r="I27" s="49"/>
    </row>
    <row r="28" spans="1:53">
      <c r="I28" s="49"/>
    </row>
    <row r="29" spans="1:53">
      <c r="I29" s="49"/>
    </row>
    <row r="30" spans="1:53">
      <c r="I30" s="49"/>
    </row>
    <row r="31" spans="1:53">
      <c r="I31" s="49"/>
    </row>
    <row r="32" spans="1:53">
      <c r="I32" s="49"/>
    </row>
    <row r="33" spans="9:9">
      <c r="I33" s="49"/>
    </row>
    <row r="34" spans="9:9">
      <c r="I34" s="49"/>
    </row>
    <row r="35" spans="9:9">
      <c r="I35" s="49"/>
    </row>
    <row r="36" spans="9:9">
      <c r="I36" s="49"/>
    </row>
    <row r="37" spans="9:9">
      <c r="I37" s="49"/>
    </row>
    <row r="38" spans="9:9">
      <c r="I38" s="49"/>
    </row>
    <row r="39" spans="9:9">
      <c r="I39" s="49"/>
    </row>
    <row r="40" spans="9:9">
      <c r="I40" s="49"/>
    </row>
    <row r="41" spans="9:9">
      <c r="I41" s="49"/>
    </row>
    <row r="42" spans="9:9">
      <c r="I42" s="49"/>
    </row>
    <row r="43" spans="9:9">
      <c r="I43" s="49"/>
    </row>
    <row r="44" spans="9:9">
      <c r="I44" s="49"/>
    </row>
    <row r="45" spans="9:9">
      <c r="I45" s="49"/>
    </row>
    <row r="46" spans="9:9">
      <c r="I46" s="49"/>
    </row>
    <row r="47" spans="9:9">
      <c r="I47" s="49"/>
    </row>
    <row r="48" spans="9:9">
      <c r="I48" s="49"/>
    </row>
    <row r="49" spans="9:9">
      <c r="I49" s="49"/>
    </row>
    <row r="50" spans="9:9">
      <c r="I50" s="49"/>
    </row>
    <row r="51" spans="9:9">
      <c r="I51" s="49"/>
    </row>
    <row r="52" spans="9:9">
      <c r="I52" s="49"/>
    </row>
    <row r="53" spans="9:9">
      <c r="I53" s="49"/>
    </row>
    <row r="54" spans="9:9">
      <c r="I54" s="49"/>
    </row>
    <row r="55" spans="9:9">
      <c r="I55" s="49"/>
    </row>
    <row r="56" spans="9:9">
      <c r="I56" s="49"/>
    </row>
    <row r="57" spans="9:9">
      <c r="I57" s="49"/>
    </row>
    <row r="58" spans="9:9">
      <c r="I58" s="49"/>
    </row>
    <row r="59" spans="9:9">
      <c r="I59" s="49"/>
    </row>
    <row r="60" spans="9:9">
      <c r="I60" s="49"/>
    </row>
    <row r="61" spans="9:9">
      <c r="I61" s="49"/>
    </row>
    <row r="62" spans="9:9">
      <c r="I62" s="49"/>
    </row>
    <row r="63" spans="9:9">
      <c r="I63" s="49"/>
    </row>
    <row r="64" spans="9:9">
      <c r="I64" s="49"/>
    </row>
    <row r="65" spans="9:9">
      <c r="I65" s="49"/>
    </row>
    <row r="66" spans="9:9">
      <c r="I66" s="49"/>
    </row>
    <row r="67" spans="9:9">
      <c r="I67" s="49"/>
    </row>
    <row r="68" spans="9:9">
      <c r="I68" s="49"/>
    </row>
    <row r="69" spans="9:9">
      <c r="I69" s="49"/>
    </row>
    <row r="70" spans="9:9">
      <c r="I70" s="49"/>
    </row>
    <row r="71" spans="9:9">
      <c r="I71" s="49"/>
    </row>
    <row r="72" spans="9:9">
      <c r="I72" s="49"/>
    </row>
  </sheetData>
  <mergeCells count="37">
    <mergeCell ref="A2:A4"/>
    <mergeCell ref="B2:B4"/>
    <mergeCell ref="C2:C4"/>
    <mergeCell ref="D2:D4"/>
    <mergeCell ref="R3:R4"/>
    <mergeCell ref="S3:S4"/>
    <mergeCell ref="T3:T4"/>
    <mergeCell ref="U3:U4"/>
    <mergeCell ref="F2:F4"/>
    <mergeCell ref="G2:G4"/>
    <mergeCell ref="I2:I4"/>
    <mergeCell ref="O3:O4"/>
    <mergeCell ref="P3:P4"/>
    <mergeCell ref="Q3:Q4"/>
    <mergeCell ref="B1:E1"/>
    <mergeCell ref="L2:L4"/>
    <mergeCell ref="M2:Q2"/>
    <mergeCell ref="M3:N3"/>
    <mergeCell ref="J2:J4"/>
    <mergeCell ref="K2:K4"/>
    <mergeCell ref="E2:E4"/>
    <mergeCell ref="S1:BA1"/>
    <mergeCell ref="AV3:AZ3"/>
    <mergeCell ref="AH3:AJ3"/>
    <mergeCell ref="AK3:AK4"/>
    <mergeCell ref="AL3:AP3"/>
    <mergeCell ref="AQ3:AU3"/>
    <mergeCell ref="AD3:AD4"/>
    <mergeCell ref="AE3:AE4"/>
    <mergeCell ref="BA2:BA4"/>
    <mergeCell ref="AF3:AG3"/>
    <mergeCell ref="AD2:AE2"/>
    <mergeCell ref="AF2:AK2"/>
    <mergeCell ref="AL2:AZ2"/>
    <mergeCell ref="W2:AC4"/>
    <mergeCell ref="R2:U2"/>
    <mergeCell ref="V2:V4"/>
  </mergeCells>
  <phoneticPr fontId="2" type="noConversion"/>
  <hyperlinks>
    <hyperlink ref="H15" r:id="rId1" display="www.stadium.seoul.kr"/>
    <hyperlink ref="H12" r:id="rId2" display="www.stadium.seoul.kr"/>
  </hyperlinks>
  <pageMargins left="0.74" right="0.74" top="1" bottom="1" header="0.5" footer="0.5"/>
  <pageSetup paperSize="9" scale="80" orientation="landscape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F6"/>
  <sheetViews>
    <sheetView topLeftCell="B1" workbookViewId="0">
      <pane ySplit="4" topLeftCell="A5" activePane="bottomLeft" state="frozen"/>
      <selection pane="bottomLeft" activeCell="B5" sqref="A5:XFD5"/>
    </sheetView>
  </sheetViews>
  <sheetFormatPr defaultRowHeight="10.5"/>
  <cols>
    <col min="1" max="1" width="8.88671875" style="11" hidden="1" customWidth="1"/>
    <col min="2" max="2" width="3.77734375" style="11" customWidth="1"/>
    <col min="3" max="3" width="6.6640625" style="11" bestFit="1" customWidth="1"/>
    <col min="4" max="4" width="12.77734375" style="19" customWidth="1"/>
    <col min="5" max="5" width="6.6640625" style="11" bestFit="1" customWidth="1"/>
    <col min="6" max="7" width="8.88671875" style="11" hidden="1" customWidth="1"/>
    <col min="8" max="8" width="12.88671875" style="11" customWidth="1"/>
    <col min="9" max="10" width="8.88671875" style="11" hidden="1" customWidth="1"/>
    <col min="11" max="11" width="6.5546875" style="12" customWidth="1"/>
    <col min="12" max="12" width="6.109375" style="12" customWidth="1"/>
    <col min="13" max="13" width="6.44140625" style="12" customWidth="1"/>
    <col min="14" max="14" width="6.44140625" style="11" customWidth="1"/>
    <col min="15" max="15" width="5.44140625" style="13" customWidth="1"/>
    <col min="16" max="16" width="4.6640625" style="12" customWidth="1"/>
    <col min="17" max="17" width="6" style="12" customWidth="1"/>
    <col min="18" max="18" width="6" style="12" hidden="1" customWidth="1"/>
    <col min="19" max="19" width="4.21875" style="12" customWidth="1"/>
    <col min="20" max="20" width="4.33203125" style="12" customWidth="1"/>
    <col min="21" max="21" width="8.88671875" style="12" hidden="1" customWidth="1"/>
    <col min="22" max="23" width="6.21875" style="12" bestFit="1" customWidth="1"/>
    <col min="24" max="26" width="8.88671875" style="11" hidden="1" customWidth="1"/>
    <col min="27" max="27" width="5.77734375" style="15" customWidth="1"/>
    <col min="28" max="33" width="8.88671875" style="11" hidden="1" customWidth="1"/>
    <col min="34" max="34" width="6" style="12" customWidth="1"/>
    <col min="35" max="57" width="8.88671875" style="11" hidden="1" customWidth="1"/>
    <col min="58" max="58" width="10.88671875" style="16" customWidth="1"/>
    <col min="59" max="16384" width="8.88671875" style="11"/>
  </cols>
  <sheetData>
    <row r="1" spans="1:58" ht="20.100000000000001" customHeight="1">
      <c r="B1" s="504" t="s">
        <v>129</v>
      </c>
      <c r="C1" s="504"/>
      <c r="D1" s="504"/>
      <c r="W1" s="505" t="s">
        <v>482</v>
      </c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  <c r="AW1" s="505"/>
      <c r="AX1" s="505"/>
      <c r="AY1" s="505"/>
      <c r="AZ1" s="505"/>
      <c r="BA1" s="505"/>
      <c r="BB1" s="505"/>
      <c r="BC1" s="505"/>
      <c r="BD1" s="505"/>
      <c r="BE1" s="505"/>
      <c r="BF1" s="505"/>
    </row>
    <row r="2" spans="1:58" s="14" customFormat="1" ht="21" customHeight="1">
      <c r="A2" s="506" t="s">
        <v>483</v>
      </c>
      <c r="B2" s="451" t="s">
        <v>484</v>
      </c>
      <c r="C2" s="451" t="s">
        <v>485</v>
      </c>
      <c r="D2" s="451" t="s">
        <v>487</v>
      </c>
      <c r="E2" s="451" t="s">
        <v>488</v>
      </c>
      <c r="F2" s="451" t="s">
        <v>489</v>
      </c>
      <c r="G2" s="102"/>
      <c r="H2" s="451" t="s">
        <v>490</v>
      </c>
      <c r="I2" s="451" t="s">
        <v>491</v>
      </c>
      <c r="J2" s="451" t="s">
        <v>492</v>
      </c>
      <c r="K2" s="451" t="s">
        <v>493</v>
      </c>
      <c r="L2" s="451" t="s">
        <v>494</v>
      </c>
      <c r="M2" s="451" t="s">
        <v>495</v>
      </c>
      <c r="N2" s="451" t="s">
        <v>496</v>
      </c>
      <c r="O2" s="451"/>
      <c r="P2" s="451"/>
      <c r="Q2" s="451"/>
      <c r="R2" s="451"/>
      <c r="S2" s="451"/>
      <c r="T2" s="451"/>
      <c r="U2" s="102"/>
      <c r="V2" s="451" t="s">
        <v>497</v>
      </c>
      <c r="W2" s="451"/>
      <c r="X2" s="451"/>
      <c r="Y2" s="451"/>
      <c r="Z2" s="451" t="s">
        <v>527</v>
      </c>
      <c r="AA2" s="451" t="s">
        <v>233</v>
      </c>
      <c r="AB2" s="455" t="s">
        <v>140</v>
      </c>
      <c r="AC2" s="456"/>
      <c r="AD2" s="456"/>
      <c r="AE2" s="456"/>
      <c r="AF2" s="456"/>
      <c r="AG2" s="456"/>
      <c r="AH2" s="457"/>
      <c r="AI2" s="451" t="s">
        <v>499</v>
      </c>
      <c r="AJ2" s="451"/>
      <c r="AK2" s="451" t="s">
        <v>500</v>
      </c>
      <c r="AL2" s="451"/>
      <c r="AM2" s="451"/>
      <c r="AN2" s="451"/>
      <c r="AO2" s="451"/>
      <c r="AP2" s="467"/>
      <c r="AQ2" s="451" t="s">
        <v>528</v>
      </c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467"/>
      <c r="BC2" s="467"/>
      <c r="BD2" s="467"/>
      <c r="BE2" s="467"/>
      <c r="BF2" s="451" t="s">
        <v>502</v>
      </c>
    </row>
    <row r="3" spans="1:58" s="14" customFormat="1" ht="20.25" customHeight="1">
      <c r="A3" s="506"/>
      <c r="B3" s="451"/>
      <c r="C3" s="451"/>
      <c r="D3" s="451"/>
      <c r="E3" s="451"/>
      <c r="F3" s="451"/>
      <c r="G3" s="102" t="s">
        <v>563</v>
      </c>
      <c r="H3" s="451"/>
      <c r="I3" s="451"/>
      <c r="J3" s="451"/>
      <c r="K3" s="451"/>
      <c r="L3" s="451"/>
      <c r="M3" s="451"/>
      <c r="N3" s="451" t="s">
        <v>564</v>
      </c>
      <c r="O3" s="467"/>
      <c r="P3" s="467"/>
      <c r="Q3" s="467"/>
      <c r="R3" s="451" t="s">
        <v>529</v>
      </c>
      <c r="S3" s="467"/>
      <c r="T3" s="467"/>
      <c r="U3" s="467"/>
      <c r="V3" s="451" t="s">
        <v>566</v>
      </c>
      <c r="W3" s="451" t="s">
        <v>406</v>
      </c>
      <c r="X3" s="451" t="s">
        <v>568</v>
      </c>
      <c r="Y3" s="451" t="s">
        <v>569</v>
      </c>
      <c r="Z3" s="451"/>
      <c r="AA3" s="451"/>
      <c r="AB3" s="458"/>
      <c r="AC3" s="459"/>
      <c r="AD3" s="459"/>
      <c r="AE3" s="459"/>
      <c r="AF3" s="459"/>
      <c r="AG3" s="459"/>
      <c r="AH3" s="460"/>
      <c r="AI3" s="451" t="s">
        <v>570</v>
      </c>
      <c r="AJ3" s="451" t="s">
        <v>571</v>
      </c>
      <c r="AK3" s="451" t="s">
        <v>572</v>
      </c>
      <c r="AL3" s="451"/>
      <c r="AM3" s="451" t="s">
        <v>573</v>
      </c>
      <c r="AN3" s="467"/>
      <c r="AO3" s="467"/>
      <c r="AP3" s="467" t="s">
        <v>574</v>
      </c>
      <c r="AQ3" s="451" t="s">
        <v>575</v>
      </c>
      <c r="AR3" s="467"/>
      <c r="AS3" s="467"/>
      <c r="AT3" s="467"/>
      <c r="AU3" s="467"/>
      <c r="AV3" s="451" t="s">
        <v>576</v>
      </c>
      <c r="AW3" s="467"/>
      <c r="AX3" s="467"/>
      <c r="AY3" s="467"/>
      <c r="AZ3" s="467"/>
      <c r="BA3" s="451" t="s">
        <v>236</v>
      </c>
      <c r="BB3" s="467"/>
      <c r="BC3" s="467"/>
      <c r="BD3" s="467"/>
      <c r="BE3" s="467"/>
      <c r="BF3" s="451"/>
    </row>
    <row r="4" spans="1:58" s="14" customFormat="1" ht="28.5" customHeight="1">
      <c r="A4" s="506"/>
      <c r="B4" s="451"/>
      <c r="C4" s="451"/>
      <c r="D4" s="451"/>
      <c r="E4" s="451"/>
      <c r="F4" s="451"/>
      <c r="G4" s="102"/>
      <c r="H4" s="451"/>
      <c r="I4" s="451"/>
      <c r="J4" s="451"/>
      <c r="K4" s="451"/>
      <c r="L4" s="451"/>
      <c r="M4" s="451"/>
      <c r="N4" s="102" t="s">
        <v>123</v>
      </c>
      <c r="O4" s="102" t="s">
        <v>124</v>
      </c>
      <c r="P4" s="102" t="s">
        <v>530</v>
      </c>
      <c r="Q4" s="102" t="s">
        <v>476</v>
      </c>
      <c r="R4" s="102" t="s">
        <v>237</v>
      </c>
      <c r="S4" s="102" t="s">
        <v>226</v>
      </c>
      <c r="T4" s="102" t="s">
        <v>227</v>
      </c>
      <c r="U4" s="102" t="s">
        <v>477</v>
      </c>
      <c r="V4" s="451"/>
      <c r="W4" s="451"/>
      <c r="X4" s="451"/>
      <c r="Y4" s="451"/>
      <c r="Z4" s="451"/>
      <c r="AA4" s="451"/>
      <c r="AB4" s="461"/>
      <c r="AC4" s="462"/>
      <c r="AD4" s="462"/>
      <c r="AE4" s="462"/>
      <c r="AF4" s="462"/>
      <c r="AG4" s="462"/>
      <c r="AH4" s="463"/>
      <c r="AI4" s="451"/>
      <c r="AJ4" s="451"/>
      <c r="AK4" s="102" t="s">
        <v>239</v>
      </c>
      <c r="AL4" s="102" t="s">
        <v>240</v>
      </c>
      <c r="AM4" s="102" t="s">
        <v>239</v>
      </c>
      <c r="AN4" s="102" t="s">
        <v>241</v>
      </c>
      <c r="AO4" s="102" t="s">
        <v>240</v>
      </c>
      <c r="AP4" s="467"/>
      <c r="AQ4" s="105" t="s">
        <v>242</v>
      </c>
      <c r="AR4" s="102" t="s">
        <v>243</v>
      </c>
      <c r="AS4" s="102" t="s">
        <v>212</v>
      </c>
      <c r="AT4" s="102" t="s">
        <v>244</v>
      </c>
      <c r="AU4" s="102" t="s">
        <v>245</v>
      </c>
      <c r="AV4" s="102" t="s">
        <v>242</v>
      </c>
      <c r="AW4" s="102" t="s">
        <v>243</v>
      </c>
      <c r="AX4" s="102" t="s">
        <v>212</v>
      </c>
      <c r="AY4" s="102" t="s">
        <v>244</v>
      </c>
      <c r="AZ4" s="102" t="s">
        <v>245</v>
      </c>
      <c r="BA4" s="102" t="s">
        <v>242</v>
      </c>
      <c r="BB4" s="102" t="s">
        <v>243</v>
      </c>
      <c r="BC4" s="102" t="s">
        <v>212</v>
      </c>
      <c r="BD4" s="102" t="s">
        <v>244</v>
      </c>
      <c r="BE4" s="102" t="s">
        <v>245</v>
      </c>
      <c r="BF4" s="451"/>
    </row>
    <row r="5" spans="1:58" s="62" customFormat="1" ht="34.5" customHeight="1">
      <c r="A5" s="36"/>
      <c r="B5" s="229" t="s">
        <v>144</v>
      </c>
      <c r="C5" s="116" t="s">
        <v>1</v>
      </c>
      <c r="D5" s="229" t="s">
        <v>582</v>
      </c>
      <c r="E5" s="229" t="s">
        <v>2</v>
      </c>
      <c r="F5" s="229"/>
      <c r="G5" s="229"/>
      <c r="H5" s="229" t="s">
        <v>139</v>
      </c>
      <c r="I5" s="5"/>
      <c r="J5" s="5"/>
      <c r="K5" s="219">
        <v>10672</v>
      </c>
      <c r="L5" s="219">
        <v>7639</v>
      </c>
      <c r="M5" s="219">
        <v>10672</v>
      </c>
      <c r="N5" s="229" t="s">
        <v>59</v>
      </c>
      <c r="O5" s="219">
        <v>333.3</v>
      </c>
      <c r="P5" s="219">
        <v>7</v>
      </c>
      <c r="Q5" s="219">
        <v>3753</v>
      </c>
      <c r="R5" s="219"/>
      <c r="S5" s="219"/>
      <c r="T5" s="219"/>
      <c r="U5" s="219"/>
      <c r="V5" s="219">
        <v>10042</v>
      </c>
      <c r="W5" s="219">
        <v>10042</v>
      </c>
      <c r="X5" s="5"/>
      <c r="Y5" s="5"/>
      <c r="Z5" s="5"/>
      <c r="AA5" s="229">
        <v>1986</v>
      </c>
      <c r="AB5" s="5"/>
      <c r="AC5" s="5"/>
      <c r="AD5" s="5"/>
      <c r="AE5" s="5"/>
      <c r="AF5" s="5"/>
      <c r="AG5" s="5"/>
      <c r="AH5" s="219">
        <v>14000</v>
      </c>
      <c r="AI5" s="229"/>
      <c r="AJ5" s="229"/>
      <c r="AK5" s="5"/>
      <c r="AL5" s="5"/>
      <c r="AM5" s="5"/>
      <c r="AN5" s="5"/>
      <c r="AO5" s="5"/>
      <c r="AP5" s="8"/>
      <c r="AQ5" s="8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 t="s">
        <v>583</v>
      </c>
    </row>
    <row r="6" spans="1:58">
      <c r="B6" s="15"/>
      <c r="C6" s="15"/>
      <c r="D6" s="15"/>
      <c r="E6" s="15"/>
      <c r="F6" s="15"/>
      <c r="G6" s="15"/>
      <c r="H6" s="15"/>
    </row>
  </sheetData>
  <mergeCells count="37">
    <mergeCell ref="E2:E4"/>
    <mergeCell ref="F2:F4"/>
    <mergeCell ref="H2:H4"/>
    <mergeCell ref="I2:I4"/>
    <mergeCell ref="A2:A4"/>
    <mergeCell ref="B2:B4"/>
    <mergeCell ref="C2:C4"/>
    <mergeCell ref="D2:D4"/>
    <mergeCell ref="AQ2:BE2"/>
    <mergeCell ref="N2:T2"/>
    <mergeCell ref="V2:Y2"/>
    <mergeCell ref="AA2:AA4"/>
    <mergeCell ref="J2:J4"/>
    <mergeCell ref="K2:K4"/>
    <mergeCell ref="L2:L4"/>
    <mergeCell ref="M2:M4"/>
    <mergeCell ref="Y3:Y4"/>
    <mergeCell ref="Z2:Z4"/>
    <mergeCell ref="AI2:AJ2"/>
    <mergeCell ref="AI3:AI4"/>
    <mergeCell ref="AB2:AH4"/>
    <mergeCell ref="B1:D1"/>
    <mergeCell ref="W1:BF1"/>
    <mergeCell ref="AQ3:AU3"/>
    <mergeCell ref="AV3:AZ3"/>
    <mergeCell ref="BA3:BE3"/>
    <mergeCell ref="AJ3:AJ4"/>
    <mergeCell ref="AK3:AL3"/>
    <mergeCell ref="AM3:AO3"/>
    <mergeCell ref="AP3:AP4"/>
    <mergeCell ref="AK2:AP2"/>
    <mergeCell ref="BF2:BF4"/>
    <mergeCell ref="N3:Q3"/>
    <mergeCell ref="R3:U3"/>
    <mergeCell ref="V3:V4"/>
    <mergeCell ref="W3:W4"/>
    <mergeCell ref="X3:X4"/>
  </mergeCells>
  <phoneticPr fontId="2" type="noConversion"/>
  <pageMargins left="0.75" right="0.75" top="1" bottom="1" header="0.5" footer="0.5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X157"/>
  <sheetViews>
    <sheetView topLeftCell="B1" zoomScaleSheetLayoutView="100" workbookViewId="0">
      <pane ySplit="3" topLeftCell="A4" activePane="bottomLeft" state="frozen"/>
      <selection pane="bottomLeft" activeCell="F62" sqref="F62"/>
    </sheetView>
  </sheetViews>
  <sheetFormatPr defaultRowHeight="10.5"/>
  <cols>
    <col min="1" max="1" width="7.109375" style="21" hidden="1" customWidth="1"/>
    <col min="2" max="2" width="3.77734375" style="21" customWidth="1"/>
    <col min="3" max="3" width="6.88671875" style="56" customWidth="1"/>
    <col min="4" max="4" width="0" style="21" hidden="1" customWidth="1"/>
    <col min="5" max="5" width="17.109375" style="24" customWidth="1"/>
    <col min="6" max="6" width="7.44140625" style="56" customWidth="1"/>
    <col min="7" max="8" width="0" style="21" hidden="1" customWidth="1"/>
    <col min="9" max="9" width="15.109375" style="18" customWidth="1"/>
    <col min="10" max="10" width="0" style="21" hidden="1" customWidth="1"/>
    <col min="11" max="11" width="7.88671875" style="37" customWidth="1"/>
    <col min="12" max="12" width="6.33203125" style="37" customWidth="1"/>
    <col min="13" max="13" width="6" style="37" customWidth="1"/>
    <col min="14" max="14" width="5.5546875" style="21" hidden="1" customWidth="1"/>
    <col min="15" max="15" width="8.6640625" style="56" customWidth="1"/>
    <col min="16" max="16" width="7.44140625" style="37" customWidth="1"/>
    <col min="17" max="17" width="5.77734375" style="37" customWidth="1"/>
    <col min="18" max="18" width="5.5546875" style="37" customWidth="1"/>
    <col min="19" max="19" width="6.21875" style="37" customWidth="1"/>
    <col min="20" max="20" width="8.88671875" style="21" hidden="1" customWidth="1"/>
    <col min="21" max="21" width="0" style="21" hidden="1" customWidth="1"/>
    <col min="22" max="22" width="5.44140625" style="56" bestFit="1" customWidth="1"/>
    <col min="23" max="27" width="0" style="21" hidden="1" customWidth="1"/>
    <col min="28" max="28" width="6.21875" style="24" customWidth="1"/>
    <col min="29" max="49" width="0" style="21" hidden="1" customWidth="1"/>
    <col min="50" max="50" width="11.88671875" style="21" customWidth="1"/>
    <col min="51" max="16384" width="8.88671875" style="21"/>
  </cols>
  <sheetData>
    <row r="1" spans="1:50" ht="20.100000000000001" customHeight="1">
      <c r="B1" s="471" t="s">
        <v>128</v>
      </c>
      <c r="C1" s="471"/>
      <c r="D1" s="471"/>
      <c r="E1" s="471"/>
      <c r="S1" s="472" t="s">
        <v>482</v>
      </c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</row>
    <row r="2" spans="1:50" ht="18.75" customHeight="1">
      <c r="A2" s="511" t="s">
        <v>483</v>
      </c>
      <c r="B2" s="507" t="s">
        <v>484</v>
      </c>
      <c r="C2" s="469" t="s">
        <v>485</v>
      </c>
      <c r="D2" s="507" t="s">
        <v>486</v>
      </c>
      <c r="E2" s="510" t="s">
        <v>487</v>
      </c>
      <c r="F2" s="469" t="s">
        <v>488</v>
      </c>
      <c r="G2" s="507" t="s">
        <v>489</v>
      </c>
      <c r="H2" s="74"/>
      <c r="I2" s="507" t="s">
        <v>490</v>
      </c>
      <c r="J2" s="507" t="s">
        <v>491</v>
      </c>
      <c r="K2" s="510" t="s">
        <v>493</v>
      </c>
      <c r="L2" s="510" t="s">
        <v>494</v>
      </c>
      <c r="M2" s="510" t="s">
        <v>495</v>
      </c>
      <c r="N2" s="507" t="s">
        <v>232</v>
      </c>
      <c r="O2" s="507" t="s">
        <v>496</v>
      </c>
      <c r="P2" s="507"/>
      <c r="Q2" s="507"/>
      <c r="R2" s="509" t="s">
        <v>497</v>
      </c>
      <c r="S2" s="509"/>
      <c r="T2" s="509"/>
      <c r="U2" s="509"/>
      <c r="V2" s="469" t="s">
        <v>233</v>
      </c>
      <c r="W2" s="474" t="s">
        <v>140</v>
      </c>
      <c r="X2" s="475"/>
      <c r="Y2" s="475"/>
      <c r="Z2" s="475"/>
      <c r="AA2" s="475"/>
      <c r="AB2" s="476"/>
      <c r="AC2" s="469" t="s">
        <v>499</v>
      </c>
      <c r="AD2" s="469"/>
      <c r="AE2" s="507" t="s">
        <v>500</v>
      </c>
      <c r="AF2" s="507"/>
      <c r="AG2" s="507"/>
      <c r="AH2" s="507"/>
      <c r="AI2" s="507"/>
      <c r="AJ2" s="508"/>
      <c r="AK2" s="507" t="s">
        <v>501</v>
      </c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7" t="s">
        <v>502</v>
      </c>
    </row>
    <row r="3" spans="1:50" ht="24.75" customHeight="1">
      <c r="A3" s="511"/>
      <c r="B3" s="507"/>
      <c r="C3" s="469"/>
      <c r="D3" s="507"/>
      <c r="E3" s="510"/>
      <c r="F3" s="469"/>
      <c r="G3" s="507"/>
      <c r="H3" s="74" t="s">
        <v>563</v>
      </c>
      <c r="I3" s="507"/>
      <c r="J3" s="507"/>
      <c r="K3" s="510"/>
      <c r="L3" s="510"/>
      <c r="M3" s="510"/>
      <c r="N3" s="507"/>
      <c r="O3" s="78" t="s">
        <v>237</v>
      </c>
      <c r="P3" s="79" t="s">
        <v>212</v>
      </c>
      <c r="Q3" s="79" t="s">
        <v>234</v>
      </c>
      <c r="R3" s="79" t="s">
        <v>566</v>
      </c>
      <c r="S3" s="79" t="s">
        <v>567</v>
      </c>
      <c r="T3" s="74" t="s">
        <v>568</v>
      </c>
      <c r="U3" s="74" t="s">
        <v>569</v>
      </c>
      <c r="V3" s="469"/>
      <c r="W3" s="480"/>
      <c r="X3" s="481"/>
      <c r="Y3" s="481"/>
      <c r="Z3" s="481"/>
      <c r="AA3" s="481"/>
      <c r="AB3" s="482"/>
      <c r="AC3" s="78" t="s">
        <v>570</v>
      </c>
      <c r="AD3" s="78" t="s">
        <v>571</v>
      </c>
      <c r="AE3" s="507" t="s">
        <v>572</v>
      </c>
      <c r="AF3" s="507"/>
      <c r="AG3" s="507" t="s">
        <v>573</v>
      </c>
      <c r="AH3" s="508"/>
      <c r="AI3" s="508"/>
      <c r="AJ3" s="75" t="s">
        <v>574</v>
      </c>
      <c r="AK3" s="507" t="s">
        <v>575</v>
      </c>
      <c r="AL3" s="508"/>
      <c r="AM3" s="508"/>
      <c r="AN3" s="508"/>
      <c r="AO3" s="508"/>
      <c r="AP3" s="507" t="s">
        <v>576</v>
      </c>
      <c r="AQ3" s="508"/>
      <c r="AR3" s="508"/>
      <c r="AS3" s="508"/>
      <c r="AT3" s="508"/>
      <c r="AU3" s="507" t="s">
        <v>236</v>
      </c>
      <c r="AV3" s="508"/>
      <c r="AW3" s="508"/>
      <c r="AX3" s="507"/>
    </row>
    <row r="4" spans="1:50" ht="24.75" customHeight="1">
      <c r="A4" s="36"/>
      <c r="B4" s="277" t="s">
        <v>816</v>
      </c>
      <c r="C4" s="270" t="s">
        <v>817</v>
      </c>
      <c r="D4" s="271"/>
      <c r="E4" s="272">
        <f>COUNTA(E5:E63)</f>
        <v>59</v>
      </c>
      <c r="F4" s="270"/>
      <c r="G4" s="271"/>
      <c r="H4" s="271"/>
      <c r="I4" s="271"/>
      <c r="J4" s="271"/>
      <c r="K4" s="222">
        <f>SUM(K5:K63)</f>
        <v>337369.08999999997</v>
      </c>
      <c r="L4" s="222">
        <f t="shared" ref="L4:Q4" si="0">SUM(L5:L63)</f>
        <v>17934.05</v>
      </c>
      <c r="M4" s="222">
        <f t="shared" si="0"/>
        <v>45001.08</v>
      </c>
      <c r="N4" s="222">
        <f t="shared" si="0"/>
        <v>0</v>
      </c>
      <c r="O4" s="222"/>
      <c r="P4" s="222">
        <f t="shared" si="0"/>
        <v>199128.49</v>
      </c>
      <c r="Q4" s="222">
        <f t="shared" si="0"/>
        <v>290</v>
      </c>
      <c r="R4" s="220"/>
      <c r="S4" s="222"/>
      <c r="T4" s="271"/>
      <c r="U4" s="271"/>
      <c r="V4" s="270"/>
      <c r="W4" s="271"/>
      <c r="X4" s="271"/>
      <c r="Y4" s="271"/>
      <c r="Z4" s="271"/>
      <c r="AA4" s="271"/>
      <c r="AB4" s="222"/>
      <c r="AC4" s="270"/>
      <c r="AD4" s="270"/>
      <c r="AE4" s="271"/>
      <c r="AF4" s="271"/>
      <c r="AG4" s="271"/>
      <c r="AH4" s="271"/>
      <c r="AI4" s="271"/>
      <c r="AJ4" s="274"/>
      <c r="AK4" s="274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</row>
    <row r="5" spans="1:50" ht="24.75" customHeight="1">
      <c r="A5" s="20" t="s">
        <v>248</v>
      </c>
      <c r="B5" s="278"/>
      <c r="C5" s="270" t="s">
        <v>818</v>
      </c>
      <c r="D5" s="271" t="s">
        <v>819</v>
      </c>
      <c r="E5" s="279" t="s">
        <v>820</v>
      </c>
      <c r="F5" s="270" t="s">
        <v>818</v>
      </c>
      <c r="G5" s="271" t="s">
        <v>821</v>
      </c>
      <c r="H5" s="295" t="s">
        <v>822</v>
      </c>
      <c r="I5" s="271" t="s">
        <v>823</v>
      </c>
      <c r="J5" s="271">
        <v>3</v>
      </c>
      <c r="K5" s="279">
        <v>5238</v>
      </c>
      <c r="L5" s="279">
        <v>48</v>
      </c>
      <c r="M5" s="279">
        <v>48</v>
      </c>
      <c r="N5" s="271"/>
      <c r="O5" s="270" t="s">
        <v>824</v>
      </c>
      <c r="P5" s="279">
        <v>3774</v>
      </c>
      <c r="Q5" s="279">
        <v>6</v>
      </c>
      <c r="R5" s="279"/>
      <c r="S5" s="279"/>
      <c r="T5" s="271"/>
      <c r="U5" s="271"/>
      <c r="V5" s="270">
        <v>1996</v>
      </c>
      <c r="W5" s="271">
        <v>261</v>
      </c>
      <c r="X5" s="271"/>
      <c r="Y5" s="271"/>
      <c r="Z5" s="271"/>
      <c r="AA5" s="271"/>
      <c r="AB5" s="279">
        <v>261</v>
      </c>
      <c r="AC5" s="271"/>
      <c r="AD5" s="271"/>
      <c r="AE5" s="271"/>
      <c r="AF5" s="271"/>
      <c r="AG5" s="271">
        <v>9</v>
      </c>
      <c r="AH5" s="271">
        <v>500</v>
      </c>
      <c r="AI5" s="271">
        <v>4865</v>
      </c>
      <c r="AJ5" s="270"/>
      <c r="AK5" s="271"/>
      <c r="AL5" s="271"/>
      <c r="AM5" s="271"/>
      <c r="AN5" s="271"/>
      <c r="AO5" s="271"/>
      <c r="AP5" s="271"/>
      <c r="AQ5" s="271"/>
      <c r="AR5" s="271"/>
      <c r="AS5" s="271"/>
      <c r="AT5" s="317"/>
      <c r="AU5" s="271"/>
      <c r="AV5" s="271"/>
      <c r="AW5" s="271"/>
      <c r="AX5" s="365"/>
    </row>
    <row r="6" spans="1:50" ht="24.75" customHeight="1">
      <c r="A6" s="20"/>
      <c r="B6" s="278"/>
      <c r="C6" s="270" t="s">
        <v>825</v>
      </c>
      <c r="D6" s="271" t="s">
        <v>826</v>
      </c>
      <c r="E6" s="222" t="s">
        <v>827</v>
      </c>
      <c r="F6" s="270" t="s">
        <v>828</v>
      </c>
      <c r="G6" s="271" t="s">
        <v>829</v>
      </c>
      <c r="H6" s="295" t="s">
        <v>830</v>
      </c>
      <c r="I6" s="271" t="s">
        <v>831</v>
      </c>
      <c r="J6" s="271"/>
      <c r="K6" s="222">
        <v>10545</v>
      </c>
      <c r="L6" s="222">
        <v>191</v>
      </c>
      <c r="M6" s="222"/>
      <c r="N6" s="271"/>
      <c r="O6" s="270" t="s">
        <v>832</v>
      </c>
      <c r="P6" s="222">
        <v>7603</v>
      </c>
      <c r="Q6" s="222">
        <v>9</v>
      </c>
      <c r="R6" s="222">
        <v>2000</v>
      </c>
      <c r="S6" s="222"/>
      <c r="T6" s="271" t="s">
        <v>833</v>
      </c>
      <c r="U6" s="271"/>
      <c r="V6" s="270">
        <v>1974</v>
      </c>
      <c r="W6" s="271"/>
      <c r="X6" s="271"/>
      <c r="Y6" s="271"/>
      <c r="Z6" s="271"/>
      <c r="AA6" s="271"/>
      <c r="AB6" s="222"/>
      <c r="AC6" s="270">
        <v>1974</v>
      </c>
      <c r="AD6" s="270"/>
      <c r="AE6" s="271"/>
      <c r="AF6" s="271"/>
      <c r="AG6" s="271" t="s">
        <v>834</v>
      </c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</row>
    <row r="7" spans="1:50" ht="24.75" customHeight="1">
      <c r="A7" s="48" t="s">
        <v>503</v>
      </c>
      <c r="B7" s="286"/>
      <c r="C7" s="270" t="s">
        <v>825</v>
      </c>
      <c r="D7" s="271"/>
      <c r="E7" s="279" t="s">
        <v>835</v>
      </c>
      <c r="F7" s="270" t="s">
        <v>825</v>
      </c>
      <c r="G7" s="271"/>
      <c r="H7" s="271"/>
      <c r="I7" s="271" t="s">
        <v>836</v>
      </c>
      <c r="J7" s="271"/>
      <c r="K7" s="279">
        <v>7371</v>
      </c>
      <c r="L7" s="279"/>
      <c r="M7" s="279"/>
      <c r="N7" s="271"/>
      <c r="O7" s="270" t="s">
        <v>837</v>
      </c>
      <c r="P7" s="279">
        <v>1343</v>
      </c>
      <c r="Q7" s="279">
        <v>2</v>
      </c>
      <c r="R7" s="222">
        <v>16</v>
      </c>
      <c r="S7" s="222">
        <v>16</v>
      </c>
      <c r="T7" s="271"/>
      <c r="U7" s="271"/>
      <c r="V7" s="270"/>
      <c r="W7" s="271"/>
      <c r="X7" s="271"/>
      <c r="Y7" s="271"/>
      <c r="Z7" s="271"/>
      <c r="AA7" s="271"/>
      <c r="AB7" s="279"/>
      <c r="AC7" s="270"/>
      <c r="AD7" s="270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</row>
    <row r="8" spans="1:50" ht="24.75" customHeight="1">
      <c r="A8" s="48" t="s">
        <v>504</v>
      </c>
      <c r="B8" s="286"/>
      <c r="C8" s="276" t="s">
        <v>838</v>
      </c>
      <c r="D8" s="274"/>
      <c r="E8" s="280" t="s">
        <v>839</v>
      </c>
      <c r="F8" s="276" t="s">
        <v>828</v>
      </c>
      <c r="G8" s="274" t="s">
        <v>840</v>
      </c>
      <c r="H8" s="274" t="s">
        <v>841</v>
      </c>
      <c r="I8" s="274" t="s">
        <v>842</v>
      </c>
      <c r="J8" s="274"/>
      <c r="K8" s="280">
        <v>3793</v>
      </c>
      <c r="L8" s="280"/>
      <c r="M8" s="280"/>
      <c r="N8" s="274"/>
      <c r="O8" s="276" t="s">
        <v>837</v>
      </c>
      <c r="P8" s="280">
        <v>2086</v>
      </c>
      <c r="Q8" s="280">
        <v>8</v>
      </c>
      <c r="R8" s="280"/>
      <c r="S8" s="280"/>
      <c r="T8" s="274"/>
      <c r="U8" s="274"/>
      <c r="V8" s="276">
        <v>1991</v>
      </c>
      <c r="W8" s="274">
        <v>114</v>
      </c>
      <c r="X8" s="271"/>
      <c r="Y8" s="271"/>
      <c r="Z8" s="271"/>
      <c r="AA8" s="271"/>
      <c r="AB8" s="279">
        <v>114</v>
      </c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</row>
    <row r="9" spans="1:50" ht="24.75" customHeight="1">
      <c r="A9" s="48">
        <v>4</v>
      </c>
      <c r="B9" s="286"/>
      <c r="C9" s="276" t="s">
        <v>838</v>
      </c>
      <c r="D9" s="274"/>
      <c r="E9" s="280" t="s">
        <v>843</v>
      </c>
      <c r="F9" s="276" t="s">
        <v>828</v>
      </c>
      <c r="G9" s="274" t="s">
        <v>840</v>
      </c>
      <c r="H9" s="274" t="s">
        <v>841</v>
      </c>
      <c r="I9" s="274" t="s">
        <v>844</v>
      </c>
      <c r="J9" s="274"/>
      <c r="K9" s="280">
        <v>6832</v>
      </c>
      <c r="L9" s="280">
        <v>190.8</v>
      </c>
      <c r="M9" s="280"/>
      <c r="N9" s="274"/>
      <c r="O9" s="276" t="s">
        <v>845</v>
      </c>
      <c r="P9" s="280">
        <v>6832</v>
      </c>
      <c r="Q9" s="280">
        <v>10</v>
      </c>
      <c r="R9" s="280"/>
      <c r="S9" s="280"/>
      <c r="T9" s="274"/>
      <c r="U9" s="274"/>
      <c r="V9" s="276">
        <v>1999</v>
      </c>
      <c r="W9" s="274">
        <v>114</v>
      </c>
      <c r="X9" s="271"/>
      <c r="Y9" s="271"/>
      <c r="Z9" s="271"/>
      <c r="AA9" s="271"/>
      <c r="AB9" s="279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</row>
    <row r="10" spans="1:50" ht="24.75" customHeight="1">
      <c r="A10" s="48"/>
      <c r="B10" s="286"/>
      <c r="C10" s="276" t="s">
        <v>838</v>
      </c>
      <c r="D10" s="274"/>
      <c r="E10" s="280" t="s">
        <v>846</v>
      </c>
      <c r="F10" s="276" t="s">
        <v>828</v>
      </c>
      <c r="G10" s="274" t="s">
        <v>840</v>
      </c>
      <c r="H10" s="274" t="s">
        <v>841</v>
      </c>
      <c r="I10" s="274" t="s">
        <v>844</v>
      </c>
      <c r="J10" s="274"/>
      <c r="K10" s="280">
        <v>1944</v>
      </c>
      <c r="L10" s="280"/>
      <c r="M10" s="280"/>
      <c r="N10" s="274"/>
      <c r="O10" s="276" t="s">
        <v>837</v>
      </c>
      <c r="P10" s="280">
        <v>1944</v>
      </c>
      <c r="Q10" s="280">
        <v>3</v>
      </c>
      <c r="R10" s="280"/>
      <c r="S10" s="280"/>
      <c r="T10" s="274"/>
      <c r="U10" s="274"/>
      <c r="V10" s="276">
        <v>1999</v>
      </c>
      <c r="W10" s="274">
        <v>114</v>
      </c>
      <c r="X10" s="271"/>
      <c r="Y10" s="271"/>
      <c r="Z10" s="271"/>
      <c r="AA10" s="271"/>
      <c r="AB10" s="279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</row>
    <row r="11" spans="1:50" ht="24.75" customHeight="1">
      <c r="A11" s="48"/>
      <c r="B11" s="286"/>
      <c r="C11" s="270" t="s">
        <v>847</v>
      </c>
      <c r="D11" s="271" t="s">
        <v>848</v>
      </c>
      <c r="E11" s="222" t="s">
        <v>849</v>
      </c>
      <c r="F11" s="270" t="s">
        <v>828</v>
      </c>
      <c r="G11" s="271" t="s">
        <v>829</v>
      </c>
      <c r="H11" s="295" t="s">
        <v>830</v>
      </c>
      <c r="I11" s="271" t="s">
        <v>850</v>
      </c>
      <c r="J11" s="271"/>
      <c r="K11" s="222">
        <v>2665</v>
      </c>
      <c r="L11" s="222"/>
      <c r="M11" s="222"/>
      <c r="N11" s="271"/>
      <c r="O11" s="270" t="s">
        <v>837</v>
      </c>
      <c r="P11" s="222">
        <v>2665</v>
      </c>
      <c r="Q11" s="222">
        <v>5</v>
      </c>
      <c r="R11" s="222"/>
      <c r="S11" s="222"/>
      <c r="T11" s="271"/>
      <c r="U11" s="271"/>
      <c r="V11" s="270">
        <v>2005</v>
      </c>
      <c r="W11" s="271"/>
      <c r="X11" s="271"/>
      <c r="Y11" s="271"/>
      <c r="Z11" s="271"/>
      <c r="AA11" s="271"/>
      <c r="AB11" s="222"/>
      <c r="AC11" s="270"/>
      <c r="AD11" s="270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</row>
    <row r="12" spans="1:50" ht="24.75" customHeight="1">
      <c r="A12" s="48"/>
      <c r="B12" s="286"/>
      <c r="C12" s="276" t="s">
        <v>847</v>
      </c>
      <c r="D12" s="274"/>
      <c r="E12" s="280" t="s">
        <v>851</v>
      </c>
      <c r="F12" s="276" t="s">
        <v>828</v>
      </c>
      <c r="G12" s="274"/>
      <c r="H12" s="274"/>
      <c r="I12" s="274" t="s">
        <v>850</v>
      </c>
      <c r="J12" s="274"/>
      <c r="K12" s="280">
        <v>1225</v>
      </c>
      <c r="L12" s="280"/>
      <c r="M12" s="280"/>
      <c r="N12" s="274"/>
      <c r="O12" s="276" t="s">
        <v>852</v>
      </c>
      <c r="P12" s="280">
        <v>1225</v>
      </c>
      <c r="Q12" s="280">
        <v>2</v>
      </c>
      <c r="R12" s="280"/>
      <c r="S12" s="280"/>
      <c r="T12" s="274"/>
      <c r="U12" s="274"/>
      <c r="V12" s="276"/>
      <c r="W12" s="274"/>
      <c r="X12" s="271"/>
      <c r="Y12" s="271"/>
      <c r="Z12" s="271"/>
      <c r="AA12" s="271"/>
      <c r="AB12" s="279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</row>
    <row r="13" spans="1:50" ht="24.75" customHeight="1">
      <c r="A13" s="48"/>
      <c r="B13" s="286"/>
      <c r="C13" s="276" t="s">
        <v>847</v>
      </c>
      <c r="D13" s="274"/>
      <c r="E13" s="275" t="s">
        <v>853</v>
      </c>
      <c r="F13" s="276" t="s">
        <v>828</v>
      </c>
      <c r="G13" s="274"/>
      <c r="H13" s="274"/>
      <c r="I13" s="274" t="s">
        <v>854</v>
      </c>
      <c r="J13" s="274"/>
      <c r="K13" s="275">
        <v>1400</v>
      </c>
      <c r="L13" s="275"/>
      <c r="M13" s="275"/>
      <c r="N13" s="274"/>
      <c r="O13" s="270" t="s">
        <v>837</v>
      </c>
      <c r="P13" s="275">
        <v>1400</v>
      </c>
      <c r="Q13" s="275">
        <v>2</v>
      </c>
      <c r="R13" s="275"/>
      <c r="S13" s="275"/>
      <c r="T13" s="274"/>
      <c r="U13" s="274"/>
      <c r="V13" s="276"/>
      <c r="W13" s="274"/>
      <c r="X13" s="274"/>
      <c r="Y13" s="274"/>
      <c r="Z13" s="274"/>
      <c r="AA13" s="274"/>
      <c r="AB13" s="275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</row>
    <row r="14" spans="1:50" ht="24.75" customHeight="1">
      <c r="A14" s="48"/>
      <c r="B14" s="286"/>
      <c r="C14" s="276" t="s">
        <v>847</v>
      </c>
      <c r="D14" s="274"/>
      <c r="E14" s="275" t="s">
        <v>855</v>
      </c>
      <c r="F14" s="276" t="s">
        <v>847</v>
      </c>
      <c r="G14" s="274"/>
      <c r="H14" s="274"/>
      <c r="I14" s="274" t="s">
        <v>847</v>
      </c>
      <c r="J14" s="274"/>
      <c r="K14" s="275">
        <v>2815.6</v>
      </c>
      <c r="L14" s="275"/>
      <c r="M14" s="275"/>
      <c r="N14" s="274"/>
      <c r="O14" s="276" t="s">
        <v>837</v>
      </c>
      <c r="P14" s="275">
        <v>1120</v>
      </c>
      <c r="Q14" s="275">
        <v>2</v>
      </c>
      <c r="R14" s="275"/>
      <c r="S14" s="275"/>
      <c r="T14" s="274"/>
      <c r="U14" s="274"/>
      <c r="V14" s="276">
        <v>2007</v>
      </c>
      <c r="W14" s="274"/>
      <c r="X14" s="274"/>
      <c r="Y14" s="274"/>
      <c r="Z14" s="274"/>
      <c r="AA14" s="274"/>
      <c r="AB14" s="275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</row>
    <row r="15" spans="1:50" ht="24.75" customHeight="1">
      <c r="A15" s="48"/>
      <c r="B15" s="286"/>
      <c r="C15" s="276" t="s">
        <v>847</v>
      </c>
      <c r="D15" s="274"/>
      <c r="E15" s="275" t="s">
        <v>856</v>
      </c>
      <c r="F15" s="276" t="s">
        <v>847</v>
      </c>
      <c r="G15" s="274"/>
      <c r="H15" s="274"/>
      <c r="I15" s="274" t="s">
        <v>847</v>
      </c>
      <c r="J15" s="274"/>
      <c r="K15" s="275">
        <v>528</v>
      </c>
      <c r="L15" s="275"/>
      <c r="M15" s="275"/>
      <c r="N15" s="274"/>
      <c r="O15" s="276" t="s">
        <v>837</v>
      </c>
      <c r="P15" s="275">
        <v>528</v>
      </c>
      <c r="Q15" s="275">
        <v>2</v>
      </c>
      <c r="R15" s="275"/>
      <c r="S15" s="275"/>
      <c r="T15" s="274"/>
      <c r="U15" s="274"/>
      <c r="V15" s="276">
        <v>2009</v>
      </c>
      <c r="W15" s="274"/>
      <c r="X15" s="274"/>
      <c r="Y15" s="274"/>
      <c r="Z15" s="274"/>
      <c r="AA15" s="274"/>
      <c r="AB15" s="275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</row>
    <row r="16" spans="1:50" ht="24.75" customHeight="1">
      <c r="A16" s="48">
        <v>5</v>
      </c>
      <c r="B16" s="286"/>
      <c r="C16" s="276" t="s">
        <v>857</v>
      </c>
      <c r="D16" s="274"/>
      <c r="E16" s="280" t="s">
        <v>858</v>
      </c>
      <c r="F16" s="276" t="s">
        <v>828</v>
      </c>
      <c r="G16" s="274" t="s">
        <v>840</v>
      </c>
      <c r="H16" s="274" t="s">
        <v>841</v>
      </c>
      <c r="I16" s="274" t="s">
        <v>842</v>
      </c>
      <c r="J16" s="274"/>
      <c r="K16" s="280">
        <v>2680</v>
      </c>
      <c r="L16" s="280"/>
      <c r="M16" s="280"/>
      <c r="N16" s="274"/>
      <c r="O16" s="276" t="s">
        <v>837</v>
      </c>
      <c r="P16" s="280">
        <v>2680</v>
      </c>
      <c r="Q16" s="280">
        <v>4</v>
      </c>
      <c r="R16" s="280"/>
      <c r="S16" s="280"/>
      <c r="T16" s="274"/>
      <c r="U16" s="274"/>
      <c r="V16" s="276">
        <v>1991</v>
      </c>
      <c r="W16" s="274">
        <v>127</v>
      </c>
      <c r="X16" s="271"/>
      <c r="Y16" s="271"/>
      <c r="Z16" s="271"/>
      <c r="AA16" s="271"/>
      <c r="AB16" s="279">
        <v>127</v>
      </c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</row>
    <row r="17" spans="1:50" ht="24.75" customHeight="1">
      <c r="A17" s="20">
        <v>6</v>
      </c>
      <c r="B17" s="286"/>
      <c r="C17" s="270" t="s">
        <v>857</v>
      </c>
      <c r="D17" s="271" t="s">
        <v>859</v>
      </c>
      <c r="E17" s="279" t="s">
        <v>860</v>
      </c>
      <c r="F17" s="270" t="s">
        <v>857</v>
      </c>
      <c r="G17" s="271"/>
      <c r="H17" s="295"/>
      <c r="I17" s="271" t="s">
        <v>857</v>
      </c>
      <c r="J17" s="271"/>
      <c r="K17" s="366">
        <v>3477</v>
      </c>
      <c r="L17" s="279"/>
      <c r="M17" s="279"/>
      <c r="N17" s="271"/>
      <c r="O17" s="270" t="s">
        <v>861</v>
      </c>
      <c r="P17" s="366">
        <v>3477</v>
      </c>
      <c r="Q17" s="279">
        <v>6</v>
      </c>
      <c r="R17" s="279"/>
      <c r="S17" s="279"/>
      <c r="T17" s="271"/>
      <c r="U17" s="271"/>
      <c r="V17" s="270">
        <v>1999</v>
      </c>
      <c r="W17" s="271" t="s">
        <v>862</v>
      </c>
      <c r="X17" s="271"/>
      <c r="Y17" s="271"/>
      <c r="Z17" s="271"/>
      <c r="AA17" s="271"/>
      <c r="AB17" s="279"/>
      <c r="AC17" s="270"/>
      <c r="AD17" s="270"/>
      <c r="AE17" s="271"/>
      <c r="AF17" s="271"/>
      <c r="AG17" s="271" t="s">
        <v>863</v>
      </c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21" t="s">
        <v>864</v>
      </c>
    </row>
    <row r="18" spans="1:50" ht="24.75" customHeight="1">
      <c r="A18" s="48">
        <v>7</v>
      </c>
      <c r="B18" s="286"/>
      <c r="C18" s="271" t="s">
        <v>857</v>
      </c>
      <c r="D18" s="271" t="s">
        <v>859</v>
      </c>
      <c r="E18" s="279" t="s">
        <v>865</v>
      </c>
      <c r="F18" s="271" t="s">
        <v>828</v>
      </c>
      <c r="G18" s="271"/>
      <c r="H18" s="295"/>
      <c r="I18" s="271" t="s">
        <v>866</v>
      </c>
      <c r="J18" s="271"/>
      <c r="K18" s="279">
        <v>2397.69</v>
      </c>
      <c r="L18" s="367">
        <v>867.08</v>
      </c>
      <c r="M18" s="367">
        <v>867.08</v>
      </c>
      <c r="N18" s="271"/>
      <c r="O18" s="276" t="s">
        <v>867</v>
      </c>
      <c r="P18" s="279">
        <v>2397.69</v>
      </c>
      <c r="Q18" s="279">
        <v>3</v>
      </c>
      <c r="R18" s="279"/>
      <c r="S18" s="279"/>
      <c r="T18" s="271"/>
      <c r="U18" s="271"/>
      <c r="V18" s="270">
        <v>1973</v>
      </c>
      <c r="W18" s="271" t="s">
        <v>862</v>
      </c>
      <c r="X18" s="271"/>
      <c r="Y18" s="271"/>
      <c r="Z18" s="271"/>
      <c r="AA18" s="271"/>
      <c r="AB18" s="279"/>
      <c r="AC18" s="270"/>
      <c r="AD18" s="270"/>
      <c r="AE18" s="271"/>
      <c r="AF18" s="271"/>
      <c r="AG18" s="271" t="s">
        <v>863</v>
      </c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0" t="s">
        <v>868</v>
      </c>
    </row>
    <row r="19" spans="1:50" ht="24.75" customHeight="1">
      <c r="A19" s="48"/>
      <c r="B19" s="286"/>
      <c r="C19" s="271" t="s">
        <v>869</v>
      </c>
      <c r="D19" s="271"/>
      <c r="E19" s="279" t="s">
        <v>870</v>
      </c>
      <c r="F19" s="271" t="s">
        <v>869</v>
      </c>
      <c r="G19" s="271"/>
      <c r="H19" s="295"/>
      <c r="I19" s="271" t="s">
        <v>871</v>
      </c>
      <c r="J19" s="271"/>
      <c r="K19" s="279"/>
      <c r="L19" s="367"/>
      <c r="M19" s="367"/>
      <c r="N19" s="271"/>
      <c r="O19" s="276" t="s">
        <v>2364</v>
      </c>
      <c r="P19" s="279">
        <v>1782</v>
      </c>
      <c r="Q19" s="279">
        <v>4</v>
      </c>
      <c r="R19" s="279"/>
      <c r="S19" s="279"/>
      <c r="T19" s="271"/>
      <c r="U19" s="271"/>
      <c r="V19" s="270"/>
      <c r="W19" s="271"/>
      <c r="X19" s="271"/>
      <c r="Y19" s="271"/>
      <c r="Z19" s="271"/>
      <c r="AA19" s="271"/>
      <c r="AB19" s="279"/>
      <c r="AC19" s="270"/>
      <c r="AD19" s="270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0"/>
    </row>
    <row r="20" spans="1:50" ht="24.75" customHeight="1">
      <c r="A20" s="48"/>
      <c r="B20" s="286"/>
      <c r="C20" s="271" t="s">
        <v>869</v>
      </c>
      <c r="D20" s="271"/>
      <c r="E20" s="279" t="s">
        <v>872</v>
      </c>
      <c r="F20" s="271" t="s">
        <v>869</v>
      </c>
      <c r="G20" s="271"/>
      <c r="H20" s="295"/>
      <c r="I20" s="271" t="s">
        <v>873</v>
      </c>
      <c r="J20" s="271"/>
      <c r="K20" s="279">
        <v>7868</v>
      </c>
      <c r="L20" s="367"/>
      <c r="M20" s="367"/>
      <c r="N20" s="271"/>
      <c r="O20" s="276" t="s">
        <v>837</v>
      </c>
      <c r="P20" s="279">
        <v>4035</v>
      </c>
      <c r="Q20" s="279">
        <v>2</v>
      </c>
      <c r="R20" s="279"/>
      <c r="S20" s="279"/>
      <c r="T20" s="271"/>
      <c r="U20" s="271"/>
      <c r="V20" s="270"/>
      <c r="W20" s="271"/>
      <c r="X20" s="271"/>
      <c r="Y20" s="271"/>
      <c r="Z20" s="271"/>
      <c r="AA20" s="271"/>
      <c r="AB20" s="279"/>
      <c r="AC20" s="270"/>
      <c r="AD20" s="270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0"/>
    </row>
    <row r="21" spans="1:50" ht="24.75" customHeight="1">
      <c r="A21" s="48">
        <v>8</v>
      </c>
      <c r="B21" s="286"/>
      <c r="C21" s="270" t="s">
        <v>874</v>
      </c>
      <c r="D21" s="271" t="s">
        <v>875</v>
      </c>
      <c r="E21" s="279" t="s">
        <v>876</v>
      </c>
      <c r="F21" s="270" t="s">
        <v>874</v>
      </c>
      <c r="G21" s="271" t="s">
        <v>877</v>
      </c>
      <c r="H21" s="368" t="s">
        <v>878</v>
      </c>
      <c r="I21" s="271" t="s">
        <v>879</v>
      </c>
      <c r="J21" s="271" t="s">
        <v>880</v>
      </c>
      <c r="K21" s="279">
        <v>1197.8</v>
      </c>
      <c r="L21" s="279"/>
      <c r="M21" s="279"/>
      <c r="N21" s="271" t="s">
        <v>881</v>
      </c>
      <c r="O21" s="270" t="s">
        <v>837</v>
      </c>
      <c r="P21" s="279">
        <v>1145</v>
      </c>
      <c r="Q21" s="369">
        <v>3</v>
      </c>
      <c r="R21" s="279"/>
      <c r="S21" s="279"/>
      <c r="T21" s="271"/>
      <c r="U21" s="271"/>
      <c r="V21" s="270">
        <v>1984</v>
      </c>
      <c r="W21" s="271"/>
      <c r="X21" s="271" t="s">
        <v>882</v>
      </c>
      <c r="Y21" s="271"/>
      <c r="Z21" s="271"/>
      <c r="AA21" s="271"/>
      <c r="AB21" s="279">
        <v>10</v>
      </c>
      <c r="AC21" s="270"/>
      <c r="AD21" s="270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</row>
    <row r="22" spans="1:50" ht="24.75" customHeight="1">
      <c r="A22" s="48">
        <v>9</v>
      </c>
      <c r="B22" s="286"/>
      <c r="C22" s="276" t="s">
        <v>883</v>
      </c>
      <c r="D22" s="274"/>
      <c r="E22" s="280" t="s">
        <v>884</v>
      </c>
      <c r="F22" s="276" t="s">
        <v>828</v>
      </c>
      <c r="G22" s="274"/>
      <c r="H22" s="274"/>
      <c r="I22" s="274" t="s">
        <v>885</v>
      </c>
      <c r="J22" s="274"/>
      <c r="K22" s="280">
        <v>5717</v>
      </c>
      <c r="L22" s="280">
        <v>2422</v>
      </c>
      <c r="M22" s="280">
        <v>2422</v>
      </c>
      <c r="N22" s="274"/>
      <c r="O22" s="276" t="s">
        <v>861</v>
      </c>
      <c r="P22" s="280">
        <v>2422</v>
      </c>
      <c r="Q22" s="280">
        <v>9</v>
      </c>
      <c r="R22" s="280"/>
      <c r="S22" s="280"/>
      <c r="T22" s="274"/>
      <c r="U22" s="274"/>
      <c r="V22" s="276">
        <v>2005</v>
      </c>
      <c r="W22" s="274"/>
      <c r="X22" s="274"/>
      <c r="Y22" s="274"/>
      <c r="Z22" s="274"/>
      <c r="AA22" s="274"/>
      <c r="AB22" s="280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80" t="s">
        <v>886</v>
      </c>
    </row>
    <row r="23" spans="1:50" ht="24.75" customHeight="1">
      <c r="A23" s="48">
        <v>10</v>
      </c>
      <c r="B23" s="286"/>
      <c r="C23" s="270" t="s">
        <v>887</v>
      </c>
      <c r="D23" s="271" t="s">
        <v>888</v>
      </c>
      <c r="E23" s="279" t="s">
        <v>889</v>
      </c>
      <c r="F23" s="270" t="s">
        <v>887</v>
      </c>
      <c r="G23" s="271" t="s">
        <v>890</v>
      </c>
      <c r="H23" s="274" t="s">
        <v>891</v>
      </c>
      <c r="I23" s="271" t="s">
        <v>892</v>
      </c>
      <c r="J23" s="271"/>
      <c r="K23" s="279">
        <v>3127</v>
      </c>
      <c r="L23" s="279">
        <v>103</v>
      </c>
      <c r="M23" s="279">
        <v>103</v>
      </c>
      <c r="N23" s="271" t="s">
        <v>881</v>
      </c>
      <c r="O23" s="270" t="s">
        <v>837</v>
      </c>
      <c r="P23" s="279">
        <v>2914</v>
      </c>
      <c r="Q23" s="279">
        <v>6</v>
      </c>
      <c r="R23" s="279"/>
      <c r="S23" s="279"/>
      <c r="T23" s="271"/>
      <c r="U23" s="271"/>
      <c r="V23" s="270">
        <v>1991</v>
      </c>
      <c r="W23" s="271">
        <v>300</v>
      </c>
      <c r="X23" s="271"/>
      <c r="Y23" s="271"/>
      <c r="Z23" s="271"/>
      <c r="AA23" s="271"/>
      <c r="AB23" s="279"/>
      <c r="AC23" s="270">
        <v>2002</v>
      </c>
      <c r="AD23" s="270"/>
      <c r="AE23" s="271"/>
      <c r="AF23" s="271"/>
      <c r="AG23" s="271">
        <v>6</v>
      </c>
      <c r="AH23" s="271">
        <v>400</v>
      </c>
      <c r="AI23" s="271">
        <v>26</v>
      </c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</row>
    <row r="24" spans="1:50" ht="24.75" customHeight="1">
      <c r="A24" s="20">
        <v>11</v>
      </c>
      <c r="B24" s="286"/>
      <c r="C24" s="276" t="s">
        <v>887</v>
      </c>
      <c r="D24" s="274" t="s">
        <v>893</v>
      </c>
      <c r="E24" s="280" t="s">
        <v>894</v>
      </c>
      <c r="F24" s="276" t="s">
        <v>887</v>
      </c>
      <c r="G24" s="274" t="s">
        <v>895</v>
      </c>
      <c r="H24" s="274" t="s">
        <v>891</v>
      </c>
      <c r="I24" s="274" t="s">
        <v>887</v>
      </c>
      <c r="J24" s="274">
        <v>3</v>
      </c>
      <c r="K24" s="280">
        <v>2340</v>
      </c>
      <c r="L24" s="280" t="s">
        <v>896</v>
      </c>
      <c r="M24" s="280"/>
      <c r="N24" s="271" t="s">
        <v>881</v>
      </c>
      <c r="O24" s="270" t="s">
        <v>861</v>
      </c>
      <c r="P24" s="279">
        <v>1680</v>
      </c>
      <c r="Q24" s="279">
        <v>4</v>
      </c>
      <c r="R24" s="279"/>
      <c r="S24" s="279"/>
      <c r="T24" s="271"/>
      <c r="U24" s="271"/>
      <c r="V24" s="270">
        <v>2001</v>
      </c>
      <c r="W24" s="271"/>
      <c r="X24" s="271"/>
      <c r="Y24" s="271"/>
      <c r="Z24" s="271"/>
      <c r="AA24" s="271"/>
      <c r="AB24" s="279"/>
      <c r="AC24" s="270"/>
      <c r="AD24" s="270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</row>
    <row r="25" spans="1:50" ht="24.75" customHeight="1">
      <c r="A25" s="20">
        <v>12</v>
      </c>
      <c r="B25" s="286"/>
      <c r="C25" s="276" t="s">
        <v>887</v>
      </c>
      <c r="D25" s="274"/>
      <c r="E25" s="280" t="s">
        <v>897</v>
      </c>
      <c r="F25" s="276" t="s">
        <v>828</v>
      </c>
      <c r="G25" s="274"/>
      <c r="H25" s="274"/>
      <c r="I25" s="274" t="s">
        <v>887</v>
      </c>
      <c r="J25" s="274"/>
      <c r="K25" s="280">
        <v>38000</v>
      </c>
      <c r="L25" s="280"/>
      <c r="M25" s="280"/>
      <c r="N25" s="271"/>
      <c r="O25" s="270" t="s">
        <v>867</v>
      </c>
      <c r="P25" s="279">
        <v>1857</v>
      </c>
      <c r="Q25" s="279">
        <v>3</v>
      </c>
      <c r="R25" s="279"/>
      <c r="S25" s="279"/>
      <c r="T25" s="271"/>
      <c r="U25" s="271"/>
      <c r="V25" s="270">
        <v>2009</v>
      </c>
      <c r="W25" s="271"/>
      <c r="X25" s="271"/>
      <c r="Y25" s="271"/>
      <c r="Z25" s="271"/>
      <c r="AA25" s="271"/>
      <c r="AB25" s="279"/>
      <c r="AC25" s="270"/>
      <c r="AD25" s="270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</row>
    <row r="26" spans="1:50" ht="24.75" customHeight="1">
      <c r="A26" s="20">
        <v>13</v>
      </c>
      <c r="B26" s="286"/>
      <c r="C26" s="270" t="s">
        <v>898</v>
      </c>
      <c r="D26" s="271" t="s">
        <v>899</v>
      </c>
      <c r="E26" s="279" t="s">
        <v>900</v>
      </c>
      <c r="F26" s="270" t="s">
        <v>898</v>
      </c>
      <c r="G26" s="271" t="s">
        <v>901</v>
      </c>
      <c r="H26" s="295" t="s">
        <v>902</v>
      </c>
      <c r="I26" s="271" t="s">
        <v>903</v>
      </c>
      <c r="J26" s="271" t="s">
        <v>904</v>
      </c>
      <c r="K26" s="279">
        <v>9988</v>
      </c>
      <c r="L26" s="279"/>
      <c r="M26" s="279"/>
      <c r="N26" s="271" t="s">
        <v>881</v>
      </c>
      <c r="O26" s="270" t="s">
        <v>837</v>
      </c>
      <c r="P26" s="279">
        <v>2164</v>
      </c>
      <c r="Q26" s="279">
        <v>3</v>
      </c>
      <c r="R26" s="279"/>
      <c r="S26" s="279"/>
      <c r="T26" s="271"/>
      <c r="U26" s="271"/>
      <c r="V26" s="270">
        <v>2003</v>
      </c>
      <c r="W26" s="271"/>
      <c r="X26" s="271"/>
      <c r="Y26" s="271"/>
      <c r="Z26" s="271"/>
      <c r="AA26" s="271"/>
      <c r="AB26" s="279"/>
      <c r="AC26" s="270"/>
      <c r="AD26" s="270"/>
      <c r="AE26" s="271"/>
      <c r="AF26" s="271"/>
      <c r="AG26" s="271">
        <v>4</v>
      </c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 t="s">
        <v>905</v>
      </c>
    </row>
    <row r="27" spans="1:50" ht="24.75" customHeight="1">
      <c r="A27" s="64">
        <v>14</v>
      </c>
      <c r="B27" s="286"/>
      <c r="C27" s="270" t="s">
        <v>906</v>
      </c>
      <c r="D27" s="271"/>
      <c r="E27" s="279" t="s">
        <v>907</v>
      </c>
      <c r="F27" s="270" t="s">
        <v>906</v>
      </c>
      <c r="G27" s="271"/>
      <c r="H27" s="295"/>
      <c r="I27" s="271" t="s">
        <v>908</v>
      </c>
      <c r="J27" s="271"/>
      <c r="K27" s="279">
        <v>1978</v>
      </c>
      <c r="L27" s="279"/>
      <c r="M27" s="279">
        <v>1978</v>
      </c>
      <c r="N27" s="279"/>
      <c r="O27" s="270" t="s">
        <v>837</v>
      </c>
      <c r="P27" s="279">
        <v>1978</v>
      </c>
      <c r="Q27" s="279">
        <v>2</v>
      </c>
      <c r="R27" s="279"/>
      <c r="S27" s="279">
        <v>50</v>
      </c>
      <c r="T27" s="271"/>
      <c r="U27" s="271"/>
      <c r="V27" s="270">
        <v>1991</v>
      </c>
      <c r="W27" s="271"/>
      <c r="X27" s="271"/>
      <c r="Y27" s="271"/>
      <c r="Z27" s="271"/>
      <c r="AA27" s="271"/>
      <c r="AB27" s="279"/>
      <c r="AC27" s="270"/>
      <c r="AD27" s="270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</row>
    <row r="28" spans="1:50" ht="24.75" customHeight="1">
      <c r="A28" s="20">
        <v>15</v>
      </c>
      <c r="B28" s="278"/>
      <c r="C28" s="270" t="s">
        <v>906</v>
      </c>
      <c r="D28" s="271"/>
      <c r="E28" s="279" t="s">
        <v>909</v>
      </c>
      <c r="F28" s="270" t="s">
        <v>906</v>
      </c>
      <c r="G28" s="271"/>
      <c r="H28" s="295"/>
      <c r="I28" s="271" t="s">
        <v>908</v>
      </c>
      <c r="J28" s="271"/>
      <c r="K28" s="279">
        <v>1013</v>
      </c>
      <c r="L28" s="279"/>
      <c r="M28" s="279">
        <v>1013</v>
      </c>
      <c r="N28" s="271"/>
      <c r="O28" s="270" t="s">
        <v>837</v>
      </c>
      <c r="P28" s="279">
        <v>1013</v>
      </c>
      <c r="Q28" s="279">
        <v>2</v>
      </c>
      <c r="R28" s="279"/>
      <c r="S28" s="279">
        <v>20</v>
      </c>
      <c r="T28" s="271"/>
      <c r="U28" s="271"/>
      <c r="V28" s="270">
        <v>1991</v>
      </c>
      <c r="W28" s="271"/>
      <c r="X28" s="271"/>
      <c r="Y28" s="271"/>
      <c r="Z28" s="271"/>
      <c r="AA28" s="271"/>
      <c r="AB28" s="279"/>
      <c r="AC28" s="270"/>
      <c r="AD28" s="270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</row>
    <row r="29" spans="1:50" ht="24.75" customHeight="1">
      <c r="A29" s="48">
        <v>16</v>
      </c>
      <c r="B29" s="278"/>
      <c r="C29" s="270" t="s">
        <v>906</v>
      </c>
      <c r="D29" s="271"/>
      <c r="E29" s="279" t="s">
        <v>910</v>
      </c>
      <c r="F29" s="270" t="s">
        <v>906</v>
      </c>
      <c r="G29" s="271"/>
      <c r="H29" s="271"/>
      <c r="I29" s="271" t="s">
        <v>908</v>
      </c>
      <c r="J29" s="271"/>
      <c r="K29" s="279">
        <v>1025</v>
      </c>
      <c r="L29" s="279"/>
      <c r="M29" s="279">
        <v>1025</v>
      </c>
      <c r="N29" s="271"/>
      <c r="O29" s="270" t="s">
        <v>867</v>
      </c>
      <c r="P29" s="279">
        <v>1025</v>
      </c>
      <c r="Q29" s="279">
        <v>2</v>
      </c>
      <c r="R29" s="279"/>
      <c r="S29" s="279">
        <v>20</v>
      </c>
      <c r="T29" s="271"/>
      <c r="U29" s="271"/>
      <c r="V29" s="270">
        <v>2000</v>
      </c>
      <c r="W29" s="271"/>
      <c r="X29" s="271"/>
      <c r="Y29" s="271"/>
      <c r="Z29" s="271"/>
      <c r="AA29" s="271"/>
      <c r="AB29" s="279"/>
      <c r="AC29" s="270"/>
      <c r="AD29" s="270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</row>
    <row r="30" spans="1:50" ht="24.75" customHeight="1">
      <c r="A30" s="48">
        <v>18</v>
      </c>
      <c r="B30" s="278"/>
      <c r="C30" s="276" t="s">
        <v>911</v>
      </c>
      <c r="D30" s="274"/>
      <c r="E30" s="280" t="s">
        <v>912</v>
      </c>
      <c r="F30" s="276" t="s">
        <v>828</v>
      </c>
      <c r="G30" s="274" t="s">
        <v>840</v>
      </c>
      <c r="H30" s="274" t="s">
        <v>841</v>
      </c>
      <c r="I30" s="274" t="s">
        <v>842</v>
      </c>
      <c r="J30" s="274"/>
      <c r="K30" s="280">
        <v>1304</v>
      </c>
      <c r="L30" s="280"/>
      <c r="M30" s="280"/>
      <c r="N30" s="274"/>
      <c r="O30" s="276" t="s">
        <v>837</v>
      </c>
      <c r="P30" s="280">
        <v>1304</v>
      </c>
      <c r="Q30" s="280">
        <v>5</v>
      </c>
      <c r="R30" s="280"/>
      <c r="S30" s="280"/>
      <c r="T30" s="274"/>
      <c r="U30" s="274"/>
      <c r="V30" s="276">
        <v>2009</v>
      </c>
      <c r="W30" s="283">
        <v>114</v>
      </c>
      <c r="X30" s="271"/>
      <c r="Y30" s="271"/>
      <c r="Z30" s="271"/>
      <c r="AA30" s="271"/>
      <c r="AB30" s="279">
        <v>114</v>
      </c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</row>
    <row r="31" spans="1:50" ht="24.75" customHeight="1">
      <c r="A31" s="31">
        <v>19</v>
      </c>
      <c r="B31" s="278"/>
      <c r="C31" s="270" t="s">
        <v>911</v>
      </c>
      <c r="D31" s="271"/>
      <c r="E31" s="279" t="s">
        <v>913</v>
      </c>
      <c r="F31" s="270" t="s">
        <v>911</v>
      </c>
      <c r="G31" s="271"/>
      <c r="H31" s="271"/>
      <c r="I31" s="271" t="s">
        <v>914</v>
      </c>
      <c r="J31" s="271"/>
      <c r="K31" s="279">
        <v>4260</v>
      </c>
      <c r="L31" s="279"/>
      <c r="M31" s="279">
        <v>4260</v>
      </c>
      <c r="N31" s="271"/>
      <c r="O31" s="270" t="s">
        <v>837</v>
      </c>
      <c r="P31" s="279">
        <v>4260</v>
      </c>
      <c r="Q31" s="279">
        <v>5</v>
      </c>
      <c r="R31" s="279"/>
      <c r="S31" s="279"/>
      <c r="T31" s="271"/>
      <c r="U31" s="271"/>
      <c r="V31" s="270">
        <v>1991</v>
      </c>
      <c r="W31" s="271"/>
      <c r="X31" s="271"/>
      <c r="Y31" s="271"/>
      <c r="Z31" s="271"/>
      <c r="AA31" s="271"/>
      <c r="AB31" s="279"/>
      <c r="AC31" s="270"/>
      <c r="AD31" s="270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</row>
    <row r="32" spans="1:50" ht="24.75" customHeight="1">
      <c r="A32" s="31">
        <v>20</v>
      </c>
      <c r="B32" s="278"/>
      <c r="C32" s="270" t="s">
        <v>911</v>
      </c>
      <c r="D32" s="271"/>
      <c r="E32" s="279" t="s">
        <v>915</v>
      </c>
      <c r="F32" s="270" t="s">
        <v>828</v>
      </c>
      <c r="G32" s="271"/>
      <c r="H32" s="295"/>
      <c r="I32" s="271" t="s">
        <v>916</v>
      </c>
      <c r="J32" s="271"/>
      <c r="K32" s="279">
        <v>2261</v>
      </c>
      <c r="L32" s="279"/>
      <c r="M32" s="279"/>
      <c r="N32" s="271"/>
      <c r="O32" s="270" t="s">
        <v>837</v>
      </c>
      <c r="P32" s="279">
        <v>1800</v>
      </c>
      <c r="Q32" s="279">
        <v>2</v>
      </c>
      <c r="R32" s="279"/>
      <c r="S32" s="279"/>
      <c r="T32" s="271"/>
      <c r="U32" s="271"/>
      <c r="V32" s="270">
        <v>2002</v>
      </c>
      <c r="W32" s="271"/>
      <c r="X32" s="271"/>
      <c r="Y32" s="271"/>
      <c r="Z32" s="271"/>
      <c r="AA32" s="271"/>
      <c r="AB32" s="279">
        <v>42</v>
      </c>
      <c r="AC32" s="270"/>
      <c r="AD32" s="270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</row>
    <row r="33" spans="1:50" ht="24.75" customHeight="1">
      <c r="B33" s="278"/>
      <c r="C33" s="270" t="s">
        <v>917</v>
      </c>
      <c r="D33" s="271" t="s">
        <v>918</v>
      </c>
      <c r="E33" s="279" t="s">
        <v>919</v>
      </c>
      <c r="F33" s="270" t="s">
        <v>917</v>
      </c>
      <c r="G33" s="271" t="s">
        <v>920</v>
      </c>
      <c r="H33" s="295" t="s">
        <v>921</v>
      </c>
      <c r="I33" s="271" t="s">
        <v>922</v>
      </c>
      <c r="J33" s="271" t="s">
        <v>923</v>
      </c>
      <c r="K33" s="279">
        <v>16658</v>
      </c>
      <c r="L33" s="279"/>
      <c r="M33" s="279"/>
      <c r="N33" s="271" t="s">
        <v>881</v>
      </c>
      <c r="O33" s="270" t="s">
        <v>837</v>
      </c>
      <c r="P33" s="279">
        <v>16658</v>
      </c>
      <c r="Q33" s="279">
        <v>18</v>
      </c>
      <c r="R33" s="279"/>
      <c r="S33" s="279"/>
      <c r="T33" s="271"/>
      <c r="U33" s="271"/>
      <c r="V33" s="270">
        <v>2002</v>
      </c>
      <c r="W33" s="271">
        <v>1500</v>
      </c>
      <c r="X33" s="271"/>
      <c r="Y33" s="271"/>
      <c r="Z33" s="271"/>
      <c r="AA33" s="271"/>
      <c r="AB33" s="279">
        <v>1500</v>
      </c>
      <c r="AC33" s="270"/>
      <c r="AD33" s="270"/>
      <c r="AE33" s="271"/>
      <c r="AF33" s="271"/>
      <c r="AG33" s="271" t="s">
        <v>924</v>
      </c>
      <c r="AH33" s="271"/>
      <c r="AI33" s="271"/>
      <c r="AJ33" s="271" t="s">
        <v>925</v>
      </c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</row>
    <row r="34" spans="1:50" ht="24.75" customHeight="1">
      <c r="A34" s="20"/>
      <c r="B34" s="278"/>
      <c r="C34" s="270" t="s">
        <v>917</v>
      </c>
      <c r="D34" s="271"/>
      <c r="E34" s="279" t="s">
        <v>926</v>
      </c>
      <c r="F34" s="270" t="s">
        <v>917</v>
      </c>
      <c r="G34" s="271"/>
      <c r="H34" s="295"/>
      <c r="I34" s="271" t="s">
        <v>922</v>
      </c>
      <c r="J34" s="271"/>
      <c r="K34" s="279">
        <v>5120</v>
      </c>
      <c r="L34" s="279"/>
      <c r="M34" s="279"/>
      <c r="N34" s="271"/>
      <c r="O34" s="270" t="s">
        <v>927</v>
      </c>
      <c r="P34" s="279">
        <v>5120</v>
      </c>
      <c r="Q34" s="279">
        <v>10</v>
      </c>
      <c r="R34" s="279"/>
      <c r="S34" s="279"/>
      <c r="T34" s="271"/>
      <c r="U34" s="271"/>
      <c r="V34" s="270">
        <v>1998</v>
      </c>
      <c r="W34" s="271"/>
      <c r="X34" s="271"/>
      <c r="Y34" s="271"/>
      <c r="Z34" s="271"/>
      <c r="AA34" s="271"/>
      <c r="AB34" s="279">
        <v>100</v>
      </c>
      <c r="AC34" s="270"/>
      <c r="AD34" s="270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 t="s">
        <v>928</v>
      </c>
    </row>
    <row r="35" spans="1:50" ht="24.75" customHeight="1">
      <c r="A35" s="31">
        <v>21</v>
      </c>
      <c r="B35" s="278"/>
      <c r="C35" s="270" t="s">
        <v>929</v>
      </c>
      <c r="D35" s="271" t="s">
        <v>930</v>
      </c>
      <c r="E35" s="279" t="s">
        <v>931</v>
      </c>
      <c r="F35" s="270" t="s">
        <v>828</v>
      </c>
      <c r="G35" s="271" t="s">
        <v>932</v>
      </c>
      <c r="H35" s="295"/>
      <c r="I35" s="271" t="s">
        <v>929</v>
      </c>
      <c r="J35" s="271">
        <v>1</v>
      </c>
      <c r="K35" s="279">
        <v>4000</v>
      </c>
      <c r="L35" s="279"/>
      <c r="M35" s="279"/>
      <c r="N35" s="271" t="s">
        <v>881</v>
      </c>
      <c r="O35" s="270" t="s">
        <v>837</v>
      </c>
      <c r="P35" s="279">
        <v>4000</v>
      </c>
      <c r="Q35" s="279">
        <v>4</v>
      </c>
      <c r="R35" s="279"/>
      <c r="S35" s="279"/>
      <c r="T35" s="271"/>
      <c r="U35" s="271"/>
      <c r="V35" s="270">
        <v>1990</v>
      </c>
      <c r="W35" s="271"/>
      <c r="X35" s="271"/>
      <c r="Y35" s="271"/>
      <c r="Z35" s="271"/>
      <c r="AA35" s="271"/>
      <c r="AB35" s="279">
        <v>200</v>
      </c>
      <c r="AC35" s="270"/>
      <c r="AD35" s="270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</row>
    <row r="36" spans="1:50" ht="24.75" customHeight="1">
      <c r="A36" s="99" t="s">
        <v>364</v>
      </c>
      <c r="B36" s="286"/>
      <c r="C36" s="270" t="s">
        <v>929</v>
      </c>
      <c r="D36" s="271" t="s">
        <v>933</v>
      </c>
      <c r="E36" s="279" t="s">
        <v>934</v>
      </c>
      <c r="F36" s="270" t="s">
        <v>828</v>
      </c>
      <c r="G36" s="271" t="s">
        <v>935</v>
      </c>
      <c r="H36" s="271"/>
      <c r="I36" s="271" t="s">
        <v>935</v>
      </c>
      <c r="J36" s="271">
        <v>1</v>
      </c>
      <c r="K36" s="279">
        <v>2294</v>
      </c>
      <c r="L36" s="279"/>
      <c r="M36" s="279"/>
      <c r="N36" s="271" t="s">
        <v>881</v>
      </c>
      <c r="O36" s="270" t="s">
        <v>936</v>
      </c>
      <c r="P36" s="279">
        <v>2294</v>
      </c>
      <c r="Q36" s="279">
        <v>4</v>
      </c>
      <c r="R36" s="279"/>
      <c r="S36" s="279"/>
      <c r="T36" s="271"/>
      <c r="U36" s="271"/>
      <c r="V36" s="270">
        <v>2002</v>
      </c>
      <c r="W36" s="271">
        <v>549</v>
      </c>
      <c r="X36" s="271"/>
      <c r="Y36" s="271"/>
      <c r="Z36" s="271"/>
      <c r="AA36" s="271"/>
      <c r="AB36" s="279">
        <v>549</v>
      </c>
      <c r="AC36" s="270"/>
      <c r="AD36" s="270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</row>
    <row r="37" spans="1:50" ht="24.75" customHeight="1">
      <c r="A37" s="20">
        <v>23</v>
      </c>
      <c r="B37" s="278"/>
      <c r="C37" s="270" t="s">
        <v>929</v>
      </c>
      <c r="D37" s="271" t="s">
        <v>937</v>
      </c>
      <c r="E37" s="279" t="s">
        <v>938</v>
      </c>
      <c r="F37" s="270" t="s">
        <v>929</v>
      </c>
      <c r="G37" s="271" t="s">
        <v>939</v>
      </c>
      <c r="H37" s="271"/>
      <c r="I37" s="271" t="s">
        <v>929</v>
      </c>
      <c r="J37" s="271">
        <v>1</v>
      </c>
      <c r="K37" s="279">
        <v>22690</v>
      </c>
      <c r="L37" s="279"/>
      <c r="M37" s="279"/>
      <c r="N37" s="271" t="s">
        <v>881</v>
      </c>
      <c r="O37" s="270" t="s">
        <v>940</v>
      </c>
      <c r="P37" s="279">
        <v>22690</v>
      </c>
      <c r="Q37" s="279">
        <v>6</v>
      </c>
      <c r="R37" s="279"/>
      <c r="S37" s="279"/>
      <c r="T37" s="271"/>
      <c r="U37" s="271"/>
      <c r="V37" s="270">
        <v>2002</v>
      </c>
      <c r="W37" s="271">
        <v>730</v>
      </c>
      <c r="X37" s="271"/>
      <c r="Y37" s="271"/>
      <c r="Z37" s="271"/>
      <c r="AA37" s="271"/>
      <c r="AB37" s="279">
        <v>730</v>
      </c>
      <c r="AC37" s="270"/>
      <c r="AD37" s="270"/>
      <c r="AE37" s="271"/>
      <c r="AF37" s="271"/>
      <c r="AG37" s="271">
        <v>8</v>
      </c>
      <c r="AH37" s="271"/>
      <c r="AI37" s="271">
        <v>74</v>
      </c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</row>
    <row r="38" spans="1:50" ht="24.75" customHeight="1">
      <c r="A38" s="48">
        <v>24</v>
      </c>
      <c r="B38" s="278"/>
      <c r="C38" s="270" t="s">
        <v>941</v>
      </c>
      <c r="D38" s="271" t="s">
        <v>942</v>
      </c>
      <c r="E38" s="279" t="s">
        <v>943</v>
      </c>
      <c r="F38" s="270" t="s">
        <v>941</v>
      </c>
      <c r="G38" s="271" t="s">
        <v>944</v>
      </c>
      <c r="H38" s="295"/>
      <c r="I38" s="271" t="s">
        <v>941</v>
      </c>
      <c r="J38" s="271">
        <v>1</v>
      </c>
      <c r="K38" s="279">
        <v>1764</v>
      </c>
      <c r="L38" s="279"/>
      <c r="M38" s="279"/>
      <c r="N38" s="271"/>
      <c r="O38" s="270" t="s">
        <v>837</v>
      </c>
      <c r="P38" s="279">
        <v>1558</v>
      </c>
      <c r="Q38" s="279">
        <v>3</v>
      </c>
      <c r="R38" s="279"/>
      <c r="S38" s="279">
        <v>300</v>
      </c>
      <c r="T38" s="271" t="s">
        <v>833</v>
      </c>
      <c r="U38" s="271"/>
      <c r="V38" s="270">
        <v>1989</v>
      </c>
      <c r="W38" s="271"/>
      <c r="X38" s="271"/>
      <c r="Y38" s="271"/>
      <c r="Z38" s="271"/>
      <c r="AA38" s="271"/>
      <c r="AB38" s="279"/>
      <c r="AC38" s="270" t="s">
        <v>945</v>
      </c>
      <c r="AD38" s="270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</row>
    <row r="39" spans="1:50" ht="24.75" customHeight="1">
      <c r="A39" s="48">
        <v>25</v>
      </c>
      <c r="B39" s="278"/>
      <c r="C39" s="270" t="s">
        <v>941</v>
      </c>
      <c r="D39" s="271"/>
      <c r="E39" s="279" t="s">
        <v>946</v>
      </c>
      <c r="F39" s="270" t="s">
        <v>828</v>
      </c>
      <c r="G39" s="271"/>
      <c r="H39" s="295"/>
      <c r="I39" s="271" t="s">
        <v>947</v>
      </c>
      <c r="J39" s="271"/>
      <c r="K39" s="279">
        <v>2609</v>
      </c>
      <c r="L39" s="279"/>
      <c r="M39" s="279"/>
      <c r="N39" s="271"/>
      <c r="O39" s="270" t="s">
        <v>837</v>
      </c>
      <c r="P39" s="279">
        <v>2347</v>
      </c>
      <c r="Q39" s="279">
        <v>4</v>
      </c>
      <c r="R39" s="279"/>
      <c r="S39" s="279"/>
      <c r="T39" s="271"/>
      <c r="U39" s="271"/>
      <c r="V39" s="270">
        <v>2000</v>
      </c>
      <c r="W39" s="271"/>
      <c r="X39" s="271"/>
      <c r="Y39" s="271"/>
      <c r="Z39" s="271"/>
      <c r="AA39" s="271"/>
      <c r="AB39" s="279"/>
      <c r="AC39" s="270"/>
      <c r="AD39" s="270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</row>
    <row r="40" spans="1:50" ht="24.75" customHeight="1">
      <c r="A40" s="31">
        <v>26</v>
      </c>
      <c r="B40" s="278"/>
      <c r="C40" s="270" t="s">
        <v>948</v>
      </c>
      <c r="D40" s="271"/>
      <c r="E40" s="279" t="s">
        <v>949</v>
      </c>
      <c r="F40" s="270" t="s">
        <v>948</v>
      </c>
      <c r="G40" s="271"/>
      <c r="H40" s="295"/>
      <c r="I40" s="271" t="s">
        <v>950</v>
      </c>
      <c r="J40" s="271"/>
      <c r="K40" s="279">
        <v>3875</v>
      </c>
      <c r="L40" s="279"/>
      <c r="M40" s="279"/>
      <c r="N40" s="271"/>
      <c r="O40" s="270" t="s">
        <v>867</v>
      </c>
      <c r="P40" s="279">
        <v>3875</v>
      </c>
      <c r="Q40" s="279">
        <v>6</v>
      </c>
      <c r="R40" s="279"/>
      <c r="S40" s="279"/>
      <c r="T40" s="271"/>
      <c r="U40" s="271"/>
      <c r="V40" s="270">
        <v>2010</v>
      </c>
      <c r="W40" s="271"/>
      <c r="X40" s="271"/>
      <c r="Y40" s="271"/>
      <c r="Z40" s="271"/>
      <c r="AA40" s="271"/>
      <c r="AB40" s="279">
        <v>950</v>
      </c>
      <c r="AC40" s="270"/>
      <c r="AD40" s="270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 t="s">
        <v>951</v>
      </c>
    </row>
    <row r="41" spans="1:50" ht="24.75" customHeight="1">
      <c r="A41" s="48">
        <v>27</v>
      </c>
      <c r="B41" s="278"/>
      <c r="C41" s="270" t="s">
        <v>952</v>
      </c>
      <c r="D41" s="285" t="s">
        <v>953</v>
      </c>
      <c r="E41" s="279" t="s">
        <v>954</v>
      </c>
      <c r="F41" s="270" t="s">
        <v>952</v>
      </c>
      <c r="G41" s="285" t="s">
        <v>955</v>
      </c>
      <c r="H41" s="370" t="s">
        <v>956</v>
      </c>
      <c r="I41" s="285" t="s">
        <v>952</v>
      </c>
      <c r="J41" s="285" t="s">
        <v>957</v>
      </c>
      <c r="K41" s="279" t="s">
        <v>958</v>
      </c>
      <c r="L41" s="279"/>
      <c r="M41" s="279"/>
      <c r="N41" s="285"/>
      <c r="O41" s="270" t="s">
        <v>837</v>
      </c>
      <c r="P41" s="279" t="s">
        <v>959</v>
      </c>
      <c r="Q41" s="279" t="s">
        <v>960</v>
      </c>
      <c r="R41" s="279"/>
      <c r="S41" s="279"/>
      <c r="T41" s="285"/>
      <c r="U41" s="285"/>
      <c r="V41" s="270">
        <v>1996</v>
      </c>
      <c r="W41" s="289">
        <v>20</v>
      </c>
      <c r="X41" s="289"/>
      <c r="Y41" s="289"/>
      <c r="Z41" s="289"/>
      <c r="AA41" s="289"/>
      <c r="AB41" s="279">
        <v>1050</v>
      </c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371" t="s">
        <v>961</v>
      </c>
    </row>
    <row r="42" spans="1:50" ht="24.75" customHeight="1">
      <c r="A42" s="20">
        <v>28</v>
      </c>
      <c r="B42" s="278"/>
      <c r="C42" s="270" t="s">
        <v>962</v>
      </c>
      <c r="D42" s="372" t="s">
        <v>963</v>
      </c>
      <c r="E42" s="279" t="s">
        <v>964</v>
      </c>
      <c r="F42" s="270" t="s">
        <v>828</v>
      </c>
      <c r="G42" s="271" t="s">
        <v>965</v>
      </c>
      <c r="H42" s="271"/>
      <c r="I42" s="271" t="s">
        <v>966</v>
      </c>
      <c r="J42" s="271" t="s">
        <v>967</v>
      </c>
      <c r="K42" s="279">
        <v>5810</v>
      </c>
      <c r="L42" s="279">
        <v>949</v>
      </c>
      <c r="M42" s="279"/>
      <c r="N42" s="271" t="s">
        <v>881</v>
      </c>
      <c r="O42" s="270" t="s">
        <v>837</v>
      </c>
      <c r="P42" s="279">
        <v>4861</v>
      </c>
      <c r="Q42" s="279">
        <v>7</v>
      </c>
      <c r="R42" s="279"/>
      <c r="S42" s="279"/>
      <c r="T42" s="271" t="s">
        <v>833</v>
      </c>
      <c r="U42" s="271"/>
      <c r="V42" s="270">
        <v>2007</v>
      </c>
      <c r="W42" s="271"/>
      <c r="X42" s="271"/>
      <c r="Y42" s="271"/>
      <c r="Z42" s="271"/>
      <c r="AA42" s="271"/>
      <c r="AB42" s="279"/>
      <c r="AC42" s="270"/>
      <c r="AD42" s="270"/>
      <c r="AE42" s="271"/>
      <c r="AF42" s="271"/>
      <c r="AG42" s="271">
        <v>1</v>
      </c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373" t="s">
        <v>968</v>
      </c>
    </row>
    <row r="43" spans="1:50" s="29" customFormat="1" ht="24.75" customHeight="1">
      <c r="B43" s="278"/>
      <c r="C43" s="270" t="s">
        <v>962</v>
      </c>
      <c r="D43" s="270" t="s">
        <v>969</v>
      </c>
      <c r="E43" s="279" t="s">
        <v>970</v>
      </c>
      <c r="F43" s="270" t="s">
        <v>828</v>
      </c>
      <c r="G43" s="270" t="s">
        <v>971</v>
      </c>
      <c r="H43" s="336"/>
      <c r="I43" s="270" t="s">
        <v>972</v>
      </c>
      <c r="J43" s="270">
        <v>2</v>
      </c>
      <c r="K43" s="279">
        <v>2836</v>
      </c>
      <c r="L43" s="279"/>
      <c r="M43" s="279"/>
      <c r="N43" s="270" t="s">
        <v>881</v>
      </c>
      <c r="O43" s="270" t="s">
        <v>837</v>
      </c>
      <c r="P43" s="279">
        <v>2830</v>
      </c>
      <c r="Q43" s="279">
        <v>5</v>
      </c>
      <c r="R43" s="279"/>
      <c r="S43" s="279"/>
      <c r="T43" s="270"/>
      <c r="U43" s="270"/>
      <c r="V43" s="270">
        <v>1993</v>
      </c>
      <c r="W43" s="270"/>
      <c r="X43" s="270">
        <v>150</v>
      </c>
      <c r="Y43" s="270"/>
      <c r="Z43" s="270"/>
      <c r="AA43" s="270"/>
      <c r="AB43" s="279">
        <v>150</v>
      </c>
      <c r="AC43" s="270"/>
      <c r="AD43" s="270"/>
      <c r="AE43" s="270"/>
      <c r="AF43" s="270"/>
      <c r="AG43" s="270">
        <v>5</v>
      </c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</row>
    <row r="44" spans="1:50" ht="24.75" customHeight="1">
      <c r="A44" s="31">
        <v>29</v>
      </c>
      <c r="B44" s="278"/>
      <c r="C44" s="270" t="s">
        <v>962</v>
      </c>
      <c r="D44" s="270" t="s">
        <v>973</v>
      </c>
      <c r="E44" s="279" t="s">
        <v>974</v>
      </c>
      <c r="F44" s="270" t="s">
        <v>962</v>
      </c>
      <c r="G44" s="270" t="s">
        <v>975</v>
      </c>
      <c r="H44" s="270"/>
      <c r="I44" s="270" t="s">
        <v>962</v>
      </c>
      <c r="J44" s="270">
        <v>1</v>
      </c>
      <c r="K44" s="279">
        <v>3600</v>
      </c>
      <c r="L44" s="279">
        <v>148</v>
      </c>
      <c r="M44" s="279">
        <v>148</v>
      </c>
      <c r="N44" s="270" t="s">
        <v>881</v>
      </c>
      <c r="O44" s="270" t="s">
        <v>837</v>
      </c>
      <c r="P44" s="279">
        <v>3100</v>
      </c>
      <c r="Q44" s="279">
        <v>6</v>
      </c>
      <c r="R44" s="279"/>
      <c r="S44" s="279"/>
      <c r="T44" s="270"/>
      <c r="U44" s="270"/>
      <c r="V44" s="270">
        <v>1979</v>
      </c>
      <c r="W44" s="270"/>
      <c r="X44" s="270">
        <v>180</v>
      </c>
      <c r="Y44" s="270"/>
      <c r="Z44" s="270"/>
      <c r="AA44" s="270"/>
      <c r="AB44" s="279">
        <v>180</v>
      </c>
      <c r="AC44" s="270"/>
      <c r="AD44" s="270"/>
      <c r="AE44" s="270"/>
      <c r="AF44" s="270"/>
      <c r="AG44" s="270">
        <v>5</v>
      </c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</row>
    <row r="45" spans="1:50" ht="24.75" customHeight="1">
      <c r="A45" s="20">
        <v>30</v>
      </c>
      <c r="B45" s="286"/>
      <c r="C45" s="270" t="s">
        <v>976</v>
      </c>
      <c r="D45" s="271" t="s">
        <v>977</v>
      </c>
      <c r="E45" s="279" t="s">
        <v>978</v>
      </c>
      <c r="F45" s="270" t="s">
        <v>976</v>
      </c>
      <c r="G45" s="271" t="s">
        <v>979</v>
      </c>
      <c r="H45" s="295"/>
      <c r="I45" s="270" t="s">
        <v>976</v>
      </c>
      <c r="J45" s="271" t="s">
        <v>980</v>
      </c>
      <c r="K45" s="279">
        <v>1043</v>
      </c>
      <c r="L45" s="279"/>
      <c r="M45" s="279"/>
      <c r="N45" s="271" t="s">
        <v>881</v>
      </c>
      <c r="O45" s="270" t="s">
        <v>837</v>
      </c>
      <c r="P45" s="279">
        <v>1043</v>
      </c>
      <c r="Q45" s="279">
        <v>4</v>
      </c>
      <c r="R45" s="279"/>
      <c r="S45" s="279"/>
      <c r="T45" s="271"/>
      <c r="U45" s="271"/>
      <c r="V45" s="270">
        <v>1992</v>
      </c>
      <c r="W45" s="271"/>
      <c r="X45" s="271"/>
      <c r="Y45" s="271"/>
      <c r="Z45" s="271"/>
      <c r="AA45" s="271"/>
      <c r="AB45" s="279">
        <v>115</v>
      </c>
      <c r="AC45" s="270"/>
      <c r="AD45" s="270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</row>
    <row r="46" spans="1:50" ht="24.75" customHeight="1">
      <c r="A46" s="20">
        <v>31</v>
      </c>
      <c r="B46" s="278"/>
      <c r="C46" s="274" t="s">
        <v>976</v>
      </c>
      <c r="D46" s="274"/>
      <c r="E46" s="274" t="s">
        <v>981</v>
      </c>
      <c r="F46" s="274" t="s">
        <v>976</v>
      </c>
      <c r="G46" s="274"/>
      <c r="H46" s="274"/>
      <c r="I46" s="276" t="s">
        <v>976</v>
      </c>
      <c r="J46" s="274"/>
      <c r="K46" s="274">
        <v>1177</v>
      </c>
      <c r="L46" s="274"/>
      <c r="M46" s="274"/>
      <c r="N46" s="274"/>
      <c r="O46" s="276" t="s">
        <v>837</v>
      </c>
      <c r="P46" s="274"/>
      <c r="Q46" s="274">
        <v>2</v>
      </c>
      <c r="R46" s="274"/>
      <c r="S46" s="274"/>
      <c r="T46" s="274"/>
      <c r="U46" s="274"/>
      <c r="V46" s="274">
        <v>2008</v>
      </c>
      <c r="W46" s="274"/>
      <c r="X46" s="274"/>
      <c r="Y46" s="274"/>
      <c r="Z46" s="274"/>
      <c r="AA46" s="274"/>
      <c r="AB46" s="274">
        <v>599</v>
      </c>
      <c r="AC46" s="270"/>
      <c r="AD46" s="270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</row>
    <row r="47" spans="1:50" ht="24.75" customHeight="1">
      <c r="A47" s="20">
        <v>32</v>
      </c>
      <c r="B47" s="278"/>
      <c r="C47" s="276" t="s">
        <v>982</v>
      </c>
      <c r="D47" s="274"/>
      <c r="E47" s="275" t="s">
        <v>983</v>
      </c>
      <c r="F47" s="276" t="s">
        <v>828</v>
      </c>
      <c r="G47" s="274" t="s">
        <v>840</v>
      </c>
      <c r="H47" s="274" t="s">
        <v>841</v>
      </c>
      <c r="I47" s="274" t="s">
        <v>984</v>
      </c>
      <c r="J47" s="274"/>
      <c r="K47" s="275">
        <v>1304</v>
      </c>
      <c r="L47" s="275"/>
      <c r="M47" s="275"/>
      <c r="N47" s="274"/>
      <c r="O47" s="276" t="s">
        <v>837</v>
      </c>
      <c r="P47" s="275">
        <v>1304</v>
      </c>
      <c r="Q47" s="275">
        <v>5</v>
      </c>
      <c r="R47" s="275"/>
      <c r="S47" s="275"/>
      <c r="T47" s="274"/>
      <c r="U47" s="274"/>
      <c r="V47" s="276">
        <v>2009</v>
      </c>
      <c r="W47" s="283">
        <v>158</v>
      </c>
      <c r="X47" s="271"/>
      <c r="Y47" s="271"/>
      <c r="Z47" s="271"/>
      <c r="AA47" s="271"/>
      <c r="AB47" s="222">
        <v>158</v>
      </c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</row>
    <row r="48" spans="1:50" ht="24.75" customHeight="1">
      <c r="A48" s="48">
        <v>33</v>
      </c>
      <c r="B48" s="278"/>
      <c r="C48" s="270" t="s">
        <v>982</v>
      </c>
      <c r="D48" s="271" t="s">
        <v>985</v>
      </c>
      <c r="E48" s="222" t="s">
        <v>986</v>
      </c>
      <c r="F48" s="270" t="s">
        <v>828</v>
      </c>
      <c r="G48" s="271" t="s">
        <v>965</v>
      </c>
      <c r="H48" s="295"/>
      <c r="I48" s="271" t="s">
        <v>987</v>
      </c>
      <c r="J48" s="271">
        <v>1</v>
      </c>
      <c r="K48" s="222">
        <v>7863</v>
      </c>
      <c r="L48" s="222">
        <v>709</v>
      </c>
      <c r="M48" s="222"/>
      <c r="N48" s="271" t="s">
        <v>988</v>
      </c>
      <c r="O48" s="270" t="s">
        <v>832</v>
      </c>
      <c r="P48" s="222">
        <v>7863</v>
      </c>
      <c r="Q48" s="222">
        <v>11</v>
      </c>
      <c r="R48" s="222"/>
      <c r="S48" s="222"/>
      <c r="T48" s="271">
        <v>0</v>
      </c>
      <c r="U48" s="271">
        <v>0</v>
      </c>
      <c r="V48" s="270">
        <v>1991</v>
      </c>
      <c r="W48" s="271"/>
      <c r="X48" s="271"/>
      <c r="Y48" s="271"/>
      <c r="Z48" s="271"/>
      <c r="AA48" s="271"/>
      <c r="AB48" s="222">
        <v>1697</v>
      </c>
      <c r="AC48" s="270"/>
      <c r="AD48" s="270"/>
      <c r="AE48" s="271"/>
      <c r="AF48" s="271"/>
      <c r="AG48" s="271">
        <v>1</v>
      </c>
      <c r="AH48" s="271"/>
      <c r="AI48" s="271"/>
      <c r="AJ48" s="271" t="s">
        <v>989</v>
      </c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</row>
    <row r="49" spans="1:50" ht="24.75" customHeight="1">
      <c r="A49" s="48">
        <v>34</v>
      </c>
      <c r="B49" s="278"/>
      <c r="C49" s="270" t="s">
        <v>982</v>
      </c>
      <c r="D49" s="271"/>
      <c r="E49" s="222" t="s">
        <v>990</v>
      </c>
      <c r="F49" s="270" t="s">
        <v>982</v>
      </c>
      <c r="G49" s="271"/>
      <c r="H49" s="295"/>
      <c r="I49" s="271" t="s">
        <v>991</v>
      </c>
      <c r="J49" s="271"/>
      <c r="K49" s="222">
        <v>11606</v>
      </c>
      <c r="L49" s="222">
        <v>3120.17</v>
      </c>
      <c r="M49" s="222"/>
      <c r="N49" s="271"/>
      <c r="O49" s="270" t="s">
        <v>992</v>
      </c>
      <c r="P49" s="222">
        <v>2035.8</v>
      </c>
      <c r="Q49" s="222">
        <v>3</v>
      </c>
      <c r="R49" s="222"/>
      <c r="S49" s="222"/>
      <c r="T49" s="271"/>
      <c r="U49" s="271"/>
      <c r="V49" s="270">
        <v>2006</v>
      </c>
      <c r="W49" s="271"/>
      <c r="X49" s="271"/>
      <c r="Y49" s="271"/>
      <c r="Z49" s="271"/>
      <c r="AA49" s="271"/>
      <c r="AB49" s="222">
        <v>5458</v>
      </c>
      <c r="AC49" s="270"/>
      <c r="AD49" s="270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</row>
    <row r="50" spans="1:50" ht="24.75" customHeight="1">
      <c r="A50" s="20">
        <v>35</v>
      </c>
      <c r="B50" s="278"/>
      <c r="C50" s="270" t="s">
        <v>982</v>
      </c>
      <c r="D50" s="271"/>
      <c r="E50" s="222" t="s">
        <v>993</v>
      </c>
      <c r="F50" s="270" t="s">
        <v>982</v>
      </c>
      <c r="G50" s="271"/>
      <c r="H50" s="295"/>
      <c r="I50" s="271" t="s">
        <v>982</v>
      </c>
      <c r="J50" s="271"/>
      <c r="K50" s="222">
        <v>56000</v>
      </c>
      <c r="L50" s="222"/>
      <c r="M50" s="222"/>
      <c r="N50" s="271"/>
      <c r="O50" s="270" t="s">
        <v>253</v>
      </c>
      <c r="P50" s="222">
        <v>4479</v>
      </c>
      <c r="Q50" s="222">
        <v>8</v>
      </c>
      <c r="R50" s="222"/>
      <c r="S50" s="222"/>
      <c r="T50" s="271"/>
      <c r="U50" s="271"/>
      <c r="V50" s="270">
        <v>2005</v>
      </c>
      <c r="W50" s="271"/>
      <c r="X50" s="271"/>
      <c r="Y50" s="271"/>
      <c r="Z50" s="271"/>
      <c r="AA50" s="271"/>
      <c r="AB50" s="222">
        <v>8527</v>
      </c>
      <c r="AC50" s="270"/>
      <c r="AD50" s="270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</row>
    <row r="51" spans="1:50" ht="24.75" customHeight="1">
      <c r="A51" s="20"/>
      <c r="B51" s="278"/>
      <c r="C51" s="270" t="s">
        <v>982</v>
      </c>
      <c r="D51" s="271"/>
      <c r="E51" s="222" t="s">
        <v>994</v>
      </c>
      <c r="F51" s="270" t="s">
        <v>982</v>
      </c>
      <c r="G51" s="271"/>
      <c r="H51" s="295"/>
      <c r="I51" s="271" t="s">
        <v>982</v>
      </c>
      <c r="J51" s="271"/>
      <c r="K51" s="222">
        <v>8730</v>
      </c>
      <c r="L51" s="222"/>
      <c r="M51" s="222"/>
      <c r="N51" s="271"/>
      <c r="O51" s="270" t="s">
        <v>995</v>
      </c>
      <c r="P51" s="222">
        <v>3419</v>
      </c>
      <c r="Q51" s="222">
        <v>6</v>
      </c>
      <c r="R51" s="222"/>
      <c r="S51" s="222"/>
      <c r="T51" s="271"/>
      <c r="U51" s="271"/>
      <c r="V51" s="270">
        <v>2012</v>
      </c>
      <c r="W51" s="271"/>
      <c r="X51" s="271"/>
      <c r="Y51" s="271"/>
      <c r="Z51" s="271"/>
      <c r="AA51" s="271"/>
      <c r="AB51" s="222">
        <v>1220</v>
      </c>
      <c r="AC51" s="270"/>
      <c r="AD51" s="270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</row>
    <row r="52" spans="1:50" ht="24.75" customHeight="1">
      <c r="A52" s="20"/>
      <c r="B52" s="278"/>
      <c r="C52" s="270" t="s">
        <v>996</v>
      </c>
      <c r="D52" s="271" t="s">
        <v>997</v>
      </c>
      <c r="E52" s="279" t="s">
        <v>998</v>
      </c>
      <c r="F52" s="270" t="s">
        <v>996</v>
      </c>
      <c r="G52" s="271" t="s">
        <v>999</v>
      </c>
      <c r="H52" s="295" t="s">
        <v>1000</v>
      </c>
      <c r="I52" s="271" t="s">
        <v>1001</v>
      </c>
      <c r="J52" s="271">
        <v>2</v>
      </c>
      <c r="K52" s="279">
        <v>3251</v>
      </c>
      <c r="L52" s="279">
        <v>59</v>
      </c>
      <c r="M52" s="279">
        <v>2500</v>
      </c>
      <c r="N52" s="271" t="s">
        <v>881</v>
      </c>
      <c r="O52" s="270" t="s">
        <v>837</v>
      </c>
      <c r="P52" s="279">
        <v>2500</v>
      </c>
      <c r="Q52" s="279">
        <v>4</v>
      </c>
      <c r="R52" s="279"/>
      <c r="S52" s="279"/>
      <c r="T52" s="271">
        <v>0</v>
      </c>
      <c r="U52" s="271">
        <v>0</v>
      </c>
      <c r="V52" s="270">
        <v>1994</v>
      </c>
      <c r="W52" s="271">
        <v>90</v>
      </c>
      <c r="X52" s="271"/>
      <c r="Y52" s="271"/>
      <c r="Z52" s="271"/>
      <c r="AA52" s="271"/>
      <c r="AB52" s="279">
        <v>90</v>
      </c>
      <c r="AC52" s="270"/>
      <c r="AD52" s="270"/>
      <c r="AE52" s="271"/>
      <c r="AF52" s="271"/>
      <c r="AG52" s="271">
        <v>2</v>
      </c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</row>
    <row r="53" spans="1:50" ht="24.75" customHeight="1">
      <c r="A53" s="20"/>
      <c r="B53" s="278"/>
      <c r="C53" s="270" t="s">
        <v>996</v>
      </c>
      <c r="D53" s="271" t="s">
        <v>1002</v>
      </c>
      <c r="E53" s="279" t="s">
        <v>1003</v>
      </c>
      <c r="F53" s="270" t="s">
        <v>996</v>
      </c>
      <c r="G53" s="271" t="s">
        <v>1004</v>
      </c>
      <c r="H53" s="295" t="s">
        <v>1000</v>
      </c>
      <c r="I53" s="271" t="s">
        <v>1001</v>
      </c>
      <c r="J53" s="271">
        <v>2</v>
      </c>
      <c r="K53" s="279">
        <v>1670</v>
      </c>
      <c r="L53" s="279">
        <v>34</v>
      </c>
      <c r="M53" s="279">
        <v>1500</v>
      </c>
      <c r="N53" s="271" t="s">
        <v>881</v>
      </c>
      <c r="O53" s="270" t="s">
        <v>837</v>
      </c>
      <c r="P53" s="279">
        <v>1500</v>
      </c>
      <c r="Q53" s="279">
        <v>2</v>
      </c>
      <c r="R53" s="279"/>
      <c r="S53" s="279"/>
      <c r="T53" s="271">
        <v>0</v>
      </c>
      <c r="U53" s="271">
        <v>0</v>
      </c>
      <c r="V53" s="270">
        <v>1990</v>
      </c>
      <c r="W53" s="271">
        <v>60</v>
      </c>
      <c r="X53" s="271"/>
      <c r="Y53" s="271"/>
      <c r="Z53" s="271"/>
      <c r="AA53" s="271"/>
      <c r="AB53" s="279">
        <v>60</v>
      </c>
      <c r="AC53" s="270"/>
      <c r="AD53" s="270"/>
      <c r="AE53" s="271"/>
      <c r="AF53" s="271"/>
      <c r="AG53" s="271">
        <v>0</v>
      </c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</row>
    <row r="54" spans="1:50" ht="24.75" customHeight="1">
      <c r="A54" s="20"/>
      <c r="B54" s="278"/>
      <c r="C54" s="276" t="s">
        <v>996</v>
      </c>
      <c r="D54" s="274"/>
      <c r="E54" s="280" t="s">
        <v>1005</v>
      </c>
      <c r="F54" s="276" t="s">
        <v>828</v>
      </c>
      <c r="G54" s="274"/>
      <c r="H54" s="274"/>
      <c r="I54" s="274" t="s">
        <v>996</v>
      </c>
      <c r="J54" s="274"/>
      <c r="K54" s="280">
        <v>1400</v>
      </c>
      <c r="L54" s="280"/>
      <c r="M54" s="280"/>
      <c r="N54" s="274"/>
      <c r="O54" s="276" t="s">
        <v>1006</v>
      </c>
      <c r="P54" s="280"/>
      <c r="Q54" s="280">
        <v>2</v>
      </c>
      <c r="R54" s="280"/>
      <c r="S54" s="280"/>
      <c r="T54" s="274"/>
      <c r="U54" s="274"/>
      <c r="V54" s="276">
        <v>2008</v>
      </c>
      <c r="W54" s="283"/>
      <c r="X54" s="271"/>
      <c r="Y54" s="271"/>
      <c r="Z54" s="271"/>
      <c r="AA54" s="271"/>
      <c r="AB54" s="279">
        <v>240</v>
      </c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</row>
    <row r="55" spans="1:50" ht="24.75" customHeight="1">
      <c r="A55" s="20"/>
      <c r="B55" s="278"/>
      <c r="C55" s="270" t="s">
        <v>1007</v>
      </c>
      <c r="D55" s="271"/>
      <c r="E55" s="279" t="s">
        <v>1008</v>
      </c>
      <c r="F55" s="270" t="s">
        <v>1009</v>
      </c>
      <c r="G55" s="271"/>
      <c r="H55" s="295"/>
      <c r="I55" s="271" t="s">
        <v>1010</v>
      </c>
      <c r="J55" s="271"/>
      <c r="K55" s="279">
        <v>9064</v>
      </c>
      <c r="L55" s="279">
        <v>3993</v>
      </c>
      <c r="M55" s="279">
        <v>9064</v>
      </c>
      <c r="N55" s="271"/>
      <c r="O55" s="270" t="s">
        <v>861</v>
      </c>
      <c r="P55" s="279">
        <v>15453</v>
      </c>
      <c r="Q55" s="279">
        <v>13</v>
      </c>
      <c r="R55" s="279">
        <v>9931</v>
      </c>
      <c r="S55" s="279">
        <v>10000</v>
      </c>
      <c r="T55" s="271"/>
      <c r="U55" s="271"/>
      <c r="V55" s="281">
        <v>1986</v>
      </c>
      <c r="W55" s="271"/>
      <c r="X55" s="271"/>
      <c r="Y55" s="271"/>
      <c r="Z55" s="271"/>
      <c r="AA55" s="271"/>
      <c r="AB55" s="279">
        <v>5800</v>
      </c>
      <c r="AC55" s="281"/>
      <c r="AD55" s="28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</row>
    <row r="56" spans="1:50" ht="24.75" customHeight="1">
      <c r="A56" s="20"/>
      <c r="B56" s="278"/>
      <c r="C56" s="270" t="s">
        <v>1007</v>
      </c>
      <c r="D56" s="271"/>
      <c r="E56" s="279" t="s">
        <v>1011</v>
      </c>
      <c r="F56" s="270" t="s">
        <v>1009</v>
      </c>
      <c r="G56" s="271"/>
      <c r="H56" s="295"/>
      <c r="I56" s="271" t="s">
        <v>1010</v>
      </c>
      <c r="J56" s="271"/>
      <c r="K56" s="279">
        <v>4994</v>
      </c>
      <c r="L56" s="279">
        <v>5054</v>
      </c>
      <c r="M56" s="279">
        <v>4994</v>
      </c>
      <c r="N56" s="271"/>
      <c r="O56" s="270" t="s">
        <v>861</v>
      </c>
      <c r="P56" s="279">
        <v>4987</v>
      </c>
      <c r="Q56" s="279">
        <v>4</v>
      </c>
      <c r="R56" s="279"/>
      <c r="S56" s="279"/>
      <c r="T56" s="271"/>
      <c r="U56" s="271"/>
      <c r="V56" s="281">
        <v>2002</v>
      </c>
      <c r="W56" s="271"/>
      <c r="X56" s="271"/>
      <c r="Y56" s="271"/>
      <c r="Z56" s="271"/>
      <c r="AA56" s="271"/>
      <c r="AB56" s="279">
        <v>1400</v>
      </c>
      <c r="AC56" s="281"/>
      <c r="AD56" s="28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</row>
    <row r="57" spans="1:50" ht="24.75" customHeight="1">
      <c r="A57" s="20"/>
      <c r="B57" s="278"/>
      <c r="C57" s="270" t="s">
        <v>1007</v>
      </c>
      <c r="D57" s="271" t="s">
        <v>1012</v>
      </c>
      <c r="E57" s="279" t="s">
        <v>1013</v>
      </c>
      <c r="F57" s="270" t="s">
        <v>1007</v>
      </c>
      <c r="G57" s="271" t="s">
        <v>1014</v>
      </c>
      <c r="H57" s="295" t="s">
        <v>1015</v>
      </c>
      <c r="I57" s="271" t="s">
        <v>1016</v>
      </c>
      <c r="J57" s="271"/>
      <c r="K57" s="279">
        <v>1299</v>
      </c>
      <c r="L57" s="279"/>
      <c r="M57" s="279">
        <v>1299</v>
      </c>
      <c r="N57" s="271" t="s">
        <v>881</v>
      </c>
      <c r="O57" s="270" t="s">
        <v>837</v>
      </c>
      <c r="P57" s="279">
        <v>1299</v>
      </c>
      <c r="Q57" s="279">
        <v>2</v>
      </c>
      <c r="R57" s="279"/>
      <c r="S57" s="279"/>
      <c r="T57" s="271"/>
      <c r="U57" s="271"/>
      <c r="V57" s="281">
        <v>1990</v>
      </c>
      <c r="W57" s="271"/>
      <c r="X57" s="271"/>
      <c r="Y57" s="271"/>
      <c r="Z57" s="271"/>
      <c r="AA57" s="271"/>
      <c r="AB57" s="279">
        <v>120</v>
      </c>
      <c r="AC57" s="270"/>
      <c r="AD57" s="270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</row>
    <row r="58" spans="1:50" ht="24.75" customHeight="1">
      <c r="A58" s="38"/>
      <c r="B58" s="278"/>
      <c r="C58" s="270" t="s">
        <v>1007</v>
      </c>
      <c r="D58" s="271" t="s">
        <v>1017</v>
      </c>
      <c r="E58" s="279" t="s">
        <v>1018</v>
      </c>
      <c r="F58" s="270" t="s">
        <v>1007</v>
      </c>
      <c r="G58" s="271" t="s">
        <v>1019</v>
      </c>
      <c r="H58" s="295" t="s">
        <v>1015</v>
      </c>
      <c r="I58" s="271" t="s">
        <v>1020</v>
      </c>
      <c r="J58" s="271"/>
      <c r="K58" s="279">
        <v>7038</v>
      </c>
      <c r="L58" s="279"/>
      <c r="M58" s="279">
        <v>7038</v>
      </c>
      <c r="N58" s="271" t="s">
        <v>881</v>
      </c>
      <c r="O58" s="270" t="s">
        <v>837</v>
      </c>
      <c r="P58" s="279">
        <v>3228</v>
      </c>
      <c r="Q58" s="279">
        <v>6</v>
      </c>
      <c r="R58" s="279"/>
      <c r="S58" s="279"/>
      <c r="T58" s="271"/>
      <c r="U58" s="271"/>
      <c r="V58" s="281">
        <v>1991</v>
      </c>
      <c r="W58" s="271" t="s">
        <v>1021</v>
      </c>
      <c r="X58" s="271"/>
      <c r="Y58" s="271"/>
      <c r="Z58" s="271"/>
      <c r="AA58" s="271"/>
      <c r="AB58" s="279">
        <v>237</v>
      </c>
      <c r="AC58" s="281" t="s">
        <v>1022</v>
      </c>
      <c r="AD58" s="281" t="s">
        <v>1023</v>
      </c>
      <c r="AE58" s="271"/>
      <c r="AF58" s="271"/>
      <c r="AG58" s="271">
        <v>4</v>
      </c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</row>
    <row r="59" spans="1:50" s="29" customFormat="1" ht="24.75" customHeight="1">
      <c r="B59" s="278"/>
      <c r="C59" s="270" t="s">
        <v>1007</v>
      </c>
      <c r="D59" s="271" t="s">
        <v>1024</v>
      </c>
      <c r="E59" s="279" t="s">
        <v>1025</v>
      </c>
      <c r="F59" s="270" t="s">
        <v>1007</v>
      </c>
      <c r="G59" s="271" t="s">
        <v>1019</v>
      </c>
      <c r="H59" s="295" t="s">
        <v>1015</v>
      </c>
      <c r="I59" s="271" t="s">
        <v>1026</v>
      </c>
      <c r="J59" s="271"/>
      <c r="K59" s="279">
        <v>1472</v>
      </c>
      <c r="L59" s="279"/>
      <c r="M59" s="279">
        <v>1472</v>
      </c>
      <c r="N59" s="271" t="s">
        <v>881</v>
      </c>
      <c r="O59" s="270" t="s">
        <v>837</v>
      </c>
      <c r="P59" s="279">
        <v>1378</v>
      </c>
      <c r="Q59" s="279">
        <v>2</v>
      </c>
      <c r="R59" s="279"/>
      <c r="S59" s="279"/>
      <c r="T59" s="271"/>
      <c r="U59" s="271"/>
      <c r="V59" s="281">
        <v>1989</v>
      </c>
      <c r="W59" s="271" t="s">
        <v>1027</v>
      </c>
      <c r="X59" s="271"/>
      <c r="Y59" s="271"/>
      <c r="Z59" s="271"/>
      <c r="AA59" s="271"/>
      <c r="AB59" s="279">
        <v>19</v>
      </c>
      <c r="AC59" s="270"/>
      <c r="AD59" s="270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</row>
    <row r="60" spans="1:50" s="29" customFormat="1" ht="24.75" customHeight="1">
      <c r="B60" s="278"/>
      <c r="C60" s="270" t="s">
        <v>1007</v>
      </c>
      <c r="D60" s="271"/>
      <c r="E60" s="279" t="s">
        <v>1028</v>
      </c>
      <c r="F60" s="270" t="s">
        <v>1007</v>
      </c>
      <c r="G60" s="271"/>
      <c r="H60" s="295"/>
      <c r="I60" s="271" t="s">
        <v>1026</v>
      </c>
      <c r="J60" s="271"/>
      <c r="K60" s="279">
        <v>1680</v>
      </c>
      <c r="L60" s="279"/>
      <c r="M60" s="279">
        <v>1680</v>
      </c>
      <c r="N60" s="271"/>
      <c r="O60" s="270" t="s">
        <v>837</v>
      </c>
      <c r="P60" s="279">
        <v>1680</v>
      </c>
      <c r="Q60" s="279">
        <v>3</v>
      </c>
      <c r="R60" s="279"/>
      <c r="S60" s="279"/>
      <c r="T60" s="271"/>
      <c r="U60" s="271"/>
      <c r="V60" s="281">
        <v>2004</v>
      </c>
      <c r="W60" s="271"/>
      <c r="X60" s="271"/>
      <c r="Y60" s="271"/>
      <c r="Z60" s="271"/>
      <c r="AA60" s="271"/>
      <c r="AB60" s="279"/>
      <c r="AC60" s="270"/>
      <c r="AD60" s="270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</row>
    <row r="61" spans="1:50" s="29" customFormat="1" ht="24.75" customHeight="1">
      <c r="B61" s="278"/>
      <c r="C61" s="270" t="s">
        <v>1029</v>
      </c>
      <c r="D61" s="271"/>
      <c r="E61" s="279" t="s">
        <v>1030</v>
      </c>
      <c r="F61" s="270" t="s">
        <v>1029</v>
      </c>
      <c r="G61" s="271"/>
      <c r="H61" s="295"/>
      <c r="I61" s="271" t="s">
        <v>1031</v>
      </c>
      <c r="J61" s="271"/>
      <c r="K61" s="279">
        <v>4313</v>
      </c>
      <c r="L61" s="279"/>
      <c r="M61" s="279"/>
      <c r="N61" s="271"/>
      <c r="O61" s="270" t="s">
        <v>1032</v>
      </c>
      <c r="P61" s="279"/>
      <c r="Q61" s="410">
        <v>10</v>
      </c>
      <c r="R61" s="279">
        <v>3000</v>
      </c>
      <c r="S61" s="279"/>
      <c r="T61" s="271"/>
      <c r="U61" s="271"/>
      <c r="V61" s="281">
        <v>2011</v>
      </c>
      <c r="W61" s="271"/>
      <c r="X61" s="271"/>
      <c r="Y61" s="271"/>
      <c r="Z61" s="271"/>
      <c r="AA61" s="271"/>
      <c r="AB61" s="279">
        <v>15</v>
      </c>
      <c r="AC61" s="270"/>
      <c r="AD61" s="270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</row>
    <row r="62" spans="1:50" s="29" customFormat="1" ht="24.75" customHeight="1">
      <c r="B62" s="286"/>
      <c r="C62" s="270" t="s">
        <v>1029</v>
      </c>
      <c r="D62" s="271" t="s">
        <v>1033</v>
      </c>
      <c r="E62" s="279" t="s">
        <v>1034</v>
      </c>
      <c r="F62" s="270" t="s">
        <v>1029</v>
      </c>
      <c r="G62" s="271" t="s">
        <v>1035</v>
      </c>
      <c r="H62" s="295"/>
      <c r="I62" s="271" t="s">
        <v>1031</v>
      </c>
      <c r="J62" s="271" t="s">
        <v>1036</v>
      </c>
      <c r="K62" s="279">
        <v>3636</v>
      </c>
      <c r="L62" s="279">
        <v>46</v>
      </c>
      <c r="M62" s="279">
        <v>3590</v>
      </c>
      <c r="N62" s="271" t="s">
        <v>881</v>
      </c>
      <c r="O62" s="270" t="s">
        <v>867</v>
      </c>
      <c r="P62" s="279">
        <v>3590</v>
      </c>
      <c r="Q62" s="279">
        <v>6</v>
      </c>
      <c r="R62" s="279"/>
      <c r="S62" s="279"/>
      <c r="T62" s="271"/>
      <c r="U62" s="271"/>
      <c r="V62" s="270">
        <v>1991</v>
      </c>
      <c r="W62" s="271" t="s">
        <v>1037</v>
      </c>
      <c r="X62" s="271"/>
      <c r="Y62" s="271"/>
      <c r="Z62" s="271"/>
      <c r="AA62" s="271"/>
      <c r="AB62" s="279"/>
      <c r="AC62" s="270"/>
      <c r="AD62" s="270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</row>
    <row r="63" spans="1:50" s="29" customFormat="1" ht="24.75" customHeight="1">
      <c r="B63" s="292"/>
      <c r="C63" s="276" t="s">
        <v>1029</v>
      </c>
      <c r="D63" s="274"/>
      <c r="E63" s="280" t="s">
        <v>1038</v>
      </c>
      <c r="F63" s="276" t="s">
        <v>828</v>
      </c>
      <c r="G63" s="274" t="s">
        <v>840</v>
      </c>
      <c r="H63" s="274" t="s">
        <v>841</v>
      </c>
      <c r="I63" s="274" t="s">
        <v>842</v>
      </c>
      <c r="J63" s="274"/>
      <c r="K63" s="280">
        <v>5583</v>
      </c>
      <c r="L63" s="280"/>
      <c r="M63" s="280"/>
      <c r="N63" s="274"/>
      <c r="O63" s="276" t="s">
        <v>837</v>
      </c>
      <c r="P63" s="280">
        <v>5583</v>
      </c>
      <c r="Q63" s="280">
        <v>8</v>
      </c>
      <c r="R63" s="280"/>
      <c r="S63" s="280"/>
      <c r="T63" s="274"/>
      <c r="U63" s="274"/>
      <c r="V63" s="276">
        <v>1993</v>
      </c>
      <c r="W63" s="283">
        <v>316</v>
      </c>
      <c r="X63" s="271"/>
      <c r="Y63" s="271"/>
      <c r="Z63" s="271"/>
      <c r="AA63" s="271"/>
      <c r="AB63" s="279">
        <v>316</v>
      </c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</row>
    <row r="64" spans="1:50">
      <c r="I64" s="21"/>
    </row>
    <row r="65" spans="3:50">
      <c r="I65" s="21"/>
    </row>
    <row r="66" spans="3:50">
      <c r="I66" s="21"/>
    </row>
    <row r="67" spans="3:50">
      <c r="I67" s="21"/>
    </row>
    <row r="68" spans="3:50">
      <c r="I68" s="21"/>
    </row>
    <row r="69" spans="3:50">
      <c r="I69" s="21"/>
    </row>
    <row r="70" spans="3:50">
      <c r="I70" s="21"/>
    </row>
    <row r="71" spans="3:50">
      <c r="I71" s="21"/>
    </row>
    <row r="72" spans="3:50">
      <c r="I72" s="21"/>
    </row>
    <row r="73" spans="3:50">
      <c r="I73" s="21"/>
    </row>
    <row r="74" spans="3:50">
      <c r="I74" s="21"/>
    </row>
    <row r="75" spans="3:50">
      <c r="I75" s="21"/>
    </row>
    <row r="76" spans="3:50" s="18" customFormat="1">
      <c r="C76" s="56"/>
      <c r="D76" s="21"/>
      <c r="E76" s="24"/>
      <c r="F76" s="56"/>
      <c r="G76" s="21"/>
      <c r="H76" s="21"/>
      <c r="I76" s="21"/>
      <c r="J76" s="21"/>
      <c r="K76" s="37"/>
      <c r="L76" s="37"/>
      <c r="M76" s="37"/>
      <c r="N76" s="21"/>
      <c r="O76" s="56"/>
      <c r="P76" s="37"/>
      <c r="Q76" s="37"/>
      <c r="R76" s="37"/>
      <c r="S76" s="37"/>
      <c r="T76" s="21"/>
      <c r="U76" s="21"/>
      <c r="V76" s="56"/>
      <c r="W76" s="21"/>
      <c r="X76" s="21"/>
      <c r="Y76" s="21"/>
      <c r="Z76" s="21"/>
      <c r="AA76" s="21"/>
      <c r="AB76" s="24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3:50" s="18" customFormat="1">
      <c r="C77" s="56"/>
      <c r="D77" s="21"/>
      <c r="E77" s="24"/>
      <c r="F77" s="56"/>
      <c r="G77" s="21"/>
      <c r="H77" s="21"/>
      <c r="I77" s="21"/>
      <c r="J77" s="21"/>
      <c r="K77" s="37"/>
      <c r="L77" s="37"/>
      <c r="M77" s="37"/>
      <c r="N77" s="21"/>
      <c r="O77" s="56"/>
      <c r="P77" s="37"/>
      <c r="Q77" s="37"/>
      <c r="R77" s="37"/>
      <c r="S77" s="37"/>
      <c r="T77" s="21"/>
      <c r="U77" s="21"/>
      <c r="V77" s="56"/>
      <c r="W77" s="21"/>
      <c r="X77" s="21"/>
      <c r="Y77" s="21"/>
      <c r="Z77" s="21"/>
      <c r="AA77" s="21"/>
      <c r="AB77" s="24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3:50" s="18" customFormat="1">
      <c r="C78" s="59"/>
      <c r="E78" s="57"/>
      <c r="F78" s="59"/>
      <c r="K78" s="58"/>
      <c r="L78" s="58"/>
      <c r="M78" s="58"/>
      <c r="O78" s="59"/>
      <c r="P78" s="58"/>
      <c r="Q78" s="58"/>
      <c r="R78" s="58"/>
      <c r="S78" s="58"/>
      <c r="V78" s="59"/>
      <c r="AB78" s="57"/>
    </row>
    <row r="79" spans="3:50" s="18" customFormat="1">
      <c r="C79" s="59"/>
      <c r="E79" s="57"/>
      <c r="F79" s="59"/>
      <c r="K79" s="58"/>
      <c r="L79" s="58"/>
      <c r="M79" s="58"/>
      <c r="O79" s="59"/>
      <c r="P79" s="58"/>
      <c r="Q79" s="58"/>
      <c r="R79" s="58"/>
      <c r="S79" s="58"/>
      <c r="V79" s="59"/>
      <c r="AB79" s="57"/>
    </row>
    <row r="80" spans="3:50" s="18" customFormat="1">
      <c r="C80" s="59"/>
      <c r="E80" s="57"/>
      <c r="F80" s="59"/>
      <c r="K80" s="58"/>
      <c r="L80" s="58"/>
      <c r="M80" s="58"/>
      <c r="O80" s="59"/>
      <c r="P80" s="58"/>
      <c r="Q80" s="58"/>
      <c r="R80" s="58"/>
      <c r="S80" s="58"/>
      <c r="V80" s="59"/>
      <c r="AB80" s="57"/>
    </row>
    <row r="81" spans="3:28" s="18" customFormat="1">
      <c r="C81" s="59"/>
      <c r="E81" s="57"/>
      <c r="F81" s="59"/>
      <c r="K81" s="58"/>
      <c r="L81" s="58"/>
      <c r="M81" s="58"/>
      <c r="O81" s="59"/>
      <c r="P81" s="58"/>
      <c r="Q81" s="58"/>
      <c r="R81" s="58"/>
      <c r="S81" s="58"/>
      <c r="V81" s="59"/>
      <c r="AB81" s="57"/>
    </row>
    <row r="82" spans="3:28" s="18" customFormat="1">
      <c r="C82" s="59"/>
      <c r="E82" s="57"/>
      <c r="F82" s="59"/>
      <c r="K82" s="58"/>
      <c r="L82" s="58"/>
      <c r="M82" s="58"/>
      <c r="O82" s="59"/>
      <c r="P82" s="58"/>
      <c r="Q82" s="58"/>
      <c r="R82" s="58"/>
      <c r="S82" s="58"/>
      <c r="V82" s="59"/>
      <c r="AB82" s="57"/>
    </row>
    <row r="83" spans="3:28" s="18" customFormat="1">
      <c r="C83" s="59"/>
      <c r="E83" s="57"/>
      <c r="F83" s="59"/>
      <c r="K83" s="58"/>
      <c r="L83" s="58"/>
      <c r="M83" s="58"/>
      <c r="O83" s="59"/>
      <c r="P83" s="58"/>
      <c r="Q83" s="58"/>
      <c r="R83" s="58"/>
      <c r="S83" s="58"/>
      <c r="V83" s="59"/>
      <c r="AB83" s="57"/>
    </row>
    <row r="84" spans="3:28" s="18" customFormat="1">
      <c r="C84" s="59"/>
      <c r="E84" s="57"/>
      <c r="F84" s="59"/>
      <c r="K84" s="58"/>
      <c r="L84" s="58"/>
      <c r="M84" s="58"/>
      <c r="O84" s="59"/>
      <c r="P84" s="58"/>
      <c r="Q84" s="58"/>
      <c r="R84" s="58"/>
      <c r="S84" s="58"/>
      <c r="V84" s="59"/>
      <c r="AB84" s="57"/>
    </row>
    <row r="85" spans="3:28" s="18" customFormat="1">
      <c r="C85" s="59"/>
      <c r="E85" s="57"/>
      <c r="F85" s="59"/>
      <c r="K85" s="58"/>
      <c r="L85" s="58"/>
      <c r="M85" s="58"/>
      <c r="O85" s="59"/>
      <c r="P85" s="58"/>
      <c r="Q85" s="58"/>
      <c r="R85" s="58"/>
      <c r="S85" s="58"/>
      <c r="V85" s="59"/>
      <c r="AB85" s="57"/>
    </row>
    <row r="86" spans="3:28" s="18" customFormat="1">
      <c r="C86" s="59"/>
      <c r="E86" s="57"/>
      <c r="F86" s="59"/>
      <c r="K86" s="58"/>
      <c r="L86" s="58"/>
      <c r="M86" s="58"/>
      <c r="O86" s="59"/>
      <c r="P86" s="58"/>
      <c r="Q86" s="58"/>
      <c r="R86" s="58"/>
      <c r="S86" s="58"/>
      <c r="V86" s="59"/>
      <c r="AB86" s="57"/>
    </row>
    <row r="87" spans="3:28" s="18" customFormat="1">
      <c r="C87" s="59"/>
      <c r="E87" s="57"/>
      <c r="F87" s="59"/>
      <c r="K87" s="58"/>
      <c r="L87" s="58"/>
      <c r="M87" s="58"/>
      <c r="O87" s="59"/>
      <c r="P87" s="58"/>
      <c r="Q87" s="58"/>
      <c r="R87" s="58"/>
      <c r="S87" s="58"/>
      <c r="V87" s="59"/>
      <c r="AB87" s="57"/>
    </row>
    <row r="88" spans="3:28" s="18" customFormat="1">
      <c r="C88" s="59"/>
      <c r="E88" s="57"/>
      <c r="F88" s="59"/>
      <c r="K88" s="58"/>
      <c r="L88" s="58"/>
      <c r="M88" s="58"/>
      <c r="O88" s="59"/>
      <c r="P88" s="58"/>
      <c r="Q88" s="58"/>
      <c r="R88" s="58"/>
      <c r="S88" s="58"/>
      <c r="V88" s="59"/>
      <c r="AB88" s="57"/>
    </row>
    <row r="89" spans="3:28" s="18" customFormat="1">
      <c r="C89" s="59"/>
      <c r="E89" s="57"/>
      <c r="F89" s="59"/>
      <c r="K89" s="58"/>
      <c r="L89" s="58"/>
      <c r="M89" s="58"/>
      <c r="O89" s="59"/>
      <c r="P89" s="58"/>
      <c r="Q89" s="58"/>
      <c r="R89" s="58"/>
      <c r="S89" s="58"/>
      <c r="V89" s="59"/>
      <c r="AB89" s="57"/>
    </row>
    <row r="90" spans="3:28" s="18" customFormat="1">
      <c r="C90" s="59"/>
      <c r="E90" s="57"/>
      <c r="F90" s="59"/>
      <c r="K90" s="58"/>
      <c r="L90" s="58"/>
      <c r="M90" s="58"/>
      <c r="O90" s="59"/>
      <c r="P90" s="58"/>
      <c r="Q90" s="58"/>
      <c r="R90" s="58"/>
      <c r="S90" s="58"/>
      <c r="V90" s="59"/>
      <c r="AB90" s="57"/>
    </row>
    <row r="91" spans="3:28" s="18" customFormat="1">
      <c r="C91" s="59"/>
      <c r="E91" s="57"/>
      <c r="F91" s="59"/>
      <c r="K91" s="58"/>
      <c r="L91" s="58"/>
      <c r="M91" s="58"/>
      <c r="O91" s="59"/>
      <c r="P91" s="58"/>
      <c r="Q91" s="58"/>
      <c r="R91" s="58"/>
      <c r="S91" s="58"/>
      <c r="V91" s="59"/>
      <c r="AB91" s="57"/>
    </row>
    <row r="92" spans="3:28" s="18" customFormat="1">
      <c r="C92" s="59"/>
      <c r="E92" s="57"/>
      <c r="F92" s="59"/>
      <c r="K92" s="58"/>
      <c r="L92" s="58"/>
      <c r="M92" s="58"/>
      <c r="O92" s="59"/>
      <c r="P92" s="58"/>
      <c r="Q92" s="58"/>
      <c r="R92" s="58"/>
      <c r="S92" s="58"/>
      <c r="V92" s="59"/>
      <c r="AB92" s="57"/>
    </row>
    <row r="93" spans="3:28" s="18" customFormat="1">
      <c r="C93" s="59"/>
      <c r="E93" s="57"/>
      <c r="F93" s="59"/>
      <c r="K93" s="58"/>
      <c r="L93" s="58"/>
      <c r="M93" s="58"/>
      <c r="O93" s="59"/>
      <c r="P93" s="58"/>
      <c r="Q93" s="58"/>
      <c r="R93" s="58"/>
      <c r="S93" s="58"/>
      <c r="V93" s="59"/>
      <c r="AB93" s="57"/>
    </row>
    <row r="94" spans="3:28" s="18" customFormat="1">
      <c r="C94" s="59"/>
      <c r="E94" s="57"/>
      <c r="F94" s="59"/>
      <c r="K94" s="58"/>
      <c r="L94" s="58"/>
      <c r="M94" s="58"/>
      <c r="O94" s="59"/>
      <c r="P94" s="58"/>
      <c r="Q94" s="58"/>
      <c r="R94" s="58"/>
      <c r="S94" s="58"/>
      <c r="V94" s="59"/>
      <c r="AB94" s="57"/>
    </row>
    <row r="95" spans="3:28" s="18" customFormat="1">
      <c r="C95" s="59"/>
      <c r="E95" s="57"/>
      <c r="F95" s="59"/>
      <c r="K95" s="58"/>
      <c r="L95" s="58"/>
      <c r="M95" s="58"/>
      <c r="O95" s="59"/>
      <c r="P95" s="58"/>
      <c r="Q95" s="58"/>
      <c r="R95" s="58"/>
      <c r="S95" s="58"/>
      <c r="V95" s="59"/>
      <c r="AB95" s="57"/>
    </row>
    <row r="96" spans="3:28" s="18" customFormat="1">
      <c r="C96" s="59"/>
      <c r="E96" s="57"/>
      <c r="F96" s="59"/>
      <c r="K96" s="58"/>
      <c r="L96" s="58"/>
      <c r="M96" s="58"/>
      <c r="O96" s="59"/>
      <c r="P96" s="58"/>
      <c r="Q96" s="58"/>
      <c r="R96" s="58"/>
      <c r="S96" s="58"/>
      <c r="V96" s="59"/>
      <c r="AB96" s="57"/>
    </row>
    <row r="97" spans="3:28" s="18" customFormat="1">
      <c r="C97" s="59"/>
      <c r="E97" s="57"/>
      <c r="F97" s="59"/>
      <c r="K97" s="58"/>
      <c r="L97" s="58"/>
      <c r="M97" s="58"/>
      <c r="O97" s="59"/>
      <c r="P97" s="58"/>
      <c r="Q97" s="58"/>
      <c r="R97" s="58"/>
      <c r="S97" s="58"/>
      <c r="V97" s="59"/>
      <c r="AB97" s="57"/>
    </row>
    <row r="98" spans="3:28" s="18" customFormat="1">
      <c r="C98" s="59"/>
      <c r="E98" s="57"/>
      <c r="F98" s="59"/>
      <c r="K98" s="58"/>
      <c r="L98" s="58"/>
      <c r="M98" s="58"/>
      <c r="O98" s="59"/>
      <c r="P98" s="58"/>
      <c r="Q98" s="58"/>
      <c r="R98" s="58"/>
      <c r="S98" s="58"/>
      <c r="V98" s="59"/>
      <c r="AB98" s="57"/>
    </row>
    <row r="99" spans="3:28" s="18" customFormat="1">
      <c r="C99" s="59"/>
      <c r="E99" s="57"/>
      <c r="F99" s="59"/>
      <c r="K99" s="58"/>
      <c r="L99" s="58"/>
      <c r="M99" s="58"/>
      <c r="O99" s="59"/>
      <c r="P99" s="58"/>
      <c r="Q99" s="58"/>
      <c r="R99" s="58"/>
      <c r="S99" s="58"/>
      <c r="V99" s="59"/>
      <c r="AB99" s="57"/>
    </row>
    <row r="100" spans="3:28" s="18" customFormat="1">
      <c r="C100" s="59"/>
      <c r="E100" s="57"/>
      <c r="F100" s="59"/>
      <c r="K100" s="58"/>
      <c r="L100" s="58"/>
      <c r="M100" s="58"/>
      <c r="O100" s="59"/>
      <c r="P100" s="58"/>
      <c r="Q100" s="58"/>
      <c r="R100" s="58"/>
      <c r="S100" s="58"/>
      <c r="V100" s="59"/>
      <c r="AB100" s="57"/>
    </row>
    <row r="101" spans="3:28" s="18" customFormat="1">
      <c r="C101" s="59"/>
      <c r="E101" s="57"/>
      <c r="F101" s="59"/>
      <c r="K101" s="58"/>
      <c r="L101" s="58"/>
      <c r="M101" s="58"/>
      <c r="O101" s="59"/>
      <c r="P101" s="58"/>
      <c r="Q101" s="58"/>
      <c r="R101" s="58"/>
      <c r="S101" s="58"/>
      <c r="V101" s="59"/>
      <c r="AB101" s="57"/>
    </row>
    <row r="102" spans="3:28" s="18" customFormat="1">
      <c r="C102" s="59"/>
      <c r="E102" s="57"/>
      <c r="F102" s="59"/>
      <c r="K102" s="58"/>
      <c r="L102" s="58"/>
      <c r="M102" s="58"/>
      <c r="O102" s="59"/>
      <c r="P102" s="58"/>
      <c r="Q102" s="58"/>
      <c r="R102" s="58"/>
      <c r="S102" s="58"/>
      <c r="V102" s="59"/>
      <c r="AB102" s="57"/>
    </row>
    <row r="103" spans="3:28" s="18" customFormat="1">
      <c r="C103" s="59"/>
      <c r="E103" s="57"/>
      <c r="F103" s="59"/>
      <c r="K103" s="58"/>
      <c r="L103" s="58"/>
      <c r="M103" s="58"/>
      <c r="O103" s="59"/>
      <c r="P103" s="58"/>
      <c r="Q103" s="58"/>
      <c r="R103" s="58"/>
      <c r="S103" s="58"/>
      <c r="V103" s="59"/>
      <c r="AB103" s="57"/>
    </row>
    <row r="104" spans="3:28" s="18" customFormat="1">
      <c r="C104" s="59"/>
      <c r="E104" s="57"/>
      <c r="F104" s="59"/>
      <c r="K104" s="58"/>
      <c r="L104" s="58"/>
      <c r="M104" s="58"/>
      <c r="O104" s="59"/>
      <c r="P104" s="58"/>
      <c r="Q104" s="58"/>
      <c r="R104" s="58"/>
      <c r="S104" s="58"/>
      <c r="V104" s="59"/>
      <c r="AB104" s="57"/>
    </row>
    <row r="105" spans="3:28" s="18" customFormat="1">
      <c r="C105" s="59"/>
      <c r="E105" s="57"/>
      <c r="F105" s="59"/>
      <c r="K105" s="58"/>
      <c r="L105" s="58"/>
      <c r="M105" s="58"/>
      <c r="O105" s="59"/>
      <c r="P105" s="58"/>
      <c r="Q105" s="58"/>
      <c r="R105" s="58"/>
      <c r="S105" s="58"/>
      <c r="V105" s="59"/>
      <c r="AB105" s="57"/>
    </row>
    <row r="106" spans="3:28" s="18" customFormat="1">
      <c r="C106" s="59"/>
      <c r="E106" s="57"/>
      <c r="F106" s="59"/>
      <c r="K106" s="58"/>
      <c r="L106" s="58"/>
      <c r="M106" s="58"/>
      <c r="O106" s="59"/>
      <c r="P106" s="58"/>
      <c r="Q106" s="58"/>
      <c r="R106" s="58"/>
      <c r="S106" s="58"/>
      <c r="V106" s="59"/>
      <c r="AB106" s="57"/>
    </row>
    <row r="107" spans="3:28" s="18" customFormat="1">
      <c r="C107" s="59"/>
      <c r="E107" s="57"/>
      <c r="F107" s="59"/>
      <c r="K107" s="58"/>
      <c r="L107" s="58"/>
      <c r="M107" s="58"/>
      <c r="O107" s="59"/>
      <c r="P107" s="58"/>
      <c r="Q107" s="58"/>
      <c r="R107" s="58"/>
      <c r="S107" s="58"/>
      <c r="V107" s="59"/>
      <c r="AB107" s="57"/>
    </row>
    <row r="108" spans="3:28" s="18" customFormat="1">
      <c r="C108" s="59"/>
      <c r="E108" s="57"/>
      <c r="F108" s="59"/>
      <c r="K108" s="58"/>
      <c r="L108" s="58"/>
      <c r="M108" s="58"/>
      <c r="O108" s="59"/>
      <c r="P108" s="58"/>
      <c r="Q108" s="58"/>
      <c r="R108" s="58"/>
      <c r="S108" s="58"/>
      <c r="V108" s="59"/>
      <c r="AB108" s="57"/>
    </row>
    <row r="109" spans="3:28" s="18" customFormat="1">
      <c r="C109" s="59"/>
      <c r="E109" s="57"/>
      <c r="F109" s="59"/>
      <c r="K109" s="58"/>
      <c r="L109" s="58"/>
      <c r="M109" s="58"/>
      <c r="O109" s="59"/>
      <c r="P109" s="58"/>
      <c r="Q109" s="58"/>
      <c r="R109" s="58"/>
      <c r="S109" s="58"/>
      <c r="V109" s="59"/>
      <c r="AB109" s="57"/>
    </row>
    <row r="110" spans="3:28" s="18" customFormat="1">
      <c r="C110" s="59"/>
      <c r="E110" s="57"/>
      <c r="F110" s="59"/>
      <c r="K110" s="58"/>
      <c r="L110" s="58"/>
      <c r="M110" s="58"/>
      <c r="O110" s="59"/>
      <c r="P110" s="58"/>
      <c r="Q110" s="58"/>
      <c r="R110" s="58"/>
      <c r="S110" s="58"/>
      <c r="V110" s="59"/>
      <c r="AB110" s="57"/>
    </row>
    <row r="111" spans="3:28" s="18" customFormat="1">
      <c r="C111" s="59"/>
      <c r="E111" s="57"/>
      <c r="F111" s="59"/>
      <c r="K111" s="58"/>
      <c r="L111" s="58"/>
      <c r="M111" s="58"/>
      <c r="O111" s="59"/>
      <c r="P111" s="58"/>
      <c r="Q111" s="58"/>
      <c r="R111" s="58"/>
      <c r="S111" s="58"/>
      <c r="V111" s="59"/>
      <c r="AB111" s="57"/>
    </row>
    <row r="112" spans="3:28" s="18" customFormat="1">
      <c r="C112" s="59"/>
      <c r="E112" s="57"/>
      <c r="F112" s="59"/>
      <c r="K112" s="58"/>
      <c r="L112" s="58"/>
      <c r="M112" s="58"/>
      <c r="O112" s="59"/>
      <c r="P112" s="58"/>
      <c r="Q112" s="58"/>
      <c r="R112" s="58"/>
      <c r="S112" s="58"/>
      <c r="V112" s="59"/>
      <c r="AB112" s="57"/>
    </row>
    <row r="113" spans="3:28" s="18" customFormat="1">
      <c r="C113" s="59"/>
      <c r="E113" s="57"/>
      <c r="F113" s="59"/>
      <c r="K113" s="58"/>
      <c r="L113" s="58"/>
      <c r="M113" s="58"/>
      <c r="O113" s="59"/>
      <c r="P113" s="58"/>
      <c r="Q113" s="58"/>
      <c r="R113" s="58"/>
      <c r="S113" s="58"/>
      <c r="V113" s="59"/>
      <c r="AB113" s="57"/>
    </row>
    <row r="114" spans="3:28" s="18" customFormat="1">
      <c r="C114" s="59"/>
      <c r="E114" s="57"/>
      <c r="F114" s="59"/>
      <c r="K114" s="58"/>
      <c r="L114" s="58"/>
      <c r="M114" s="58"/>
      <c r="O114" s="59"/>
      <c r="P114" s="58"/>
      <c r="Q114" s="58"/>
      <c r="R114" s="58"/>
      <c r="S114" s="58"/>
      <c r="V114" s="59"/>
      <c r="AB114" s="57"/>
    </row>
    <row r="115" spans="3:28" s="18" customFormat="1">
      <c r="C115" s="59"/>
      <c r="E115" s="57"/>
      <c r="F115" s="59"/>
      <c r="K115" s="58"/>
      <c r="L115" s="58"/>
      <c r="M115" s="58"/>
      <c r="O115" s="59"/>
      <c r="P115" s="58"/>
      <c r="Q115" s="58"/>
      <c r="R115" s="58"/>
      <c r="S115" s="58"/>
      <c r="V115" s="59"/>
      <c r="AB115" s="57"/>
    </row>
    <row r="116" spans="3:28" s="18" customFormat="1">
      <c r="C116" s="59"/>
      <c r="E116" s="57"/>
      <c r="F116" s="59"/>
      <c r="K116" s="58"/>
      <c r="L116" s="58"/>
      <c r="M116" s="58"/>
      <c r="O116" s="59"/>
      <c r="P116" s="58"/>
      <c r="Q116" s="58"/>
      <c r="R116" s="58"/>
      <c r="S116" s="58"/>
      <c r="V116" s="59"/>
      <c r="AB116" s="57"/>
    </row>
    <row r="117" spans="3:28" s="18" customFormat="1">
      <c r="C117" s="59"/>
      <c r="E117" s="57"/>
      <c r="F117" s="59"/>
      <c r="K117" s="58"/>
      <c r="L117" s="58"/>
      <c r="M117" s="58"/>
      <c r="O117" s="59"/>
      <c r="P117" s="58"/>
      <c r="Q117" s="58"/>
      <c r="R117" s="58"/>
      <c r="S117" s="58"/>
      <c r="V117" s="59"/>
      <c r="AB117" s="57"/>
    </row>
    <row r="118" spans="3:28" s="18" customFormat="1">
      <c r="C118" s="59"/>
      <c r="E118" s="57"/>
      <c r="F118" s="59"/>
      <c r="K118" s="58"/>
      <c r="L118" s="58"/>
      <c r="M118" s="58"/>
      <c r="O118" s="59"/>
      <c r="P118" s="58"/>
      <c r="Q118" s="58"/>
      <c r="R118" s="58"/>
      <c r="S118" s="58"/>
      <c r="V118" s="59"/>
      <c r="AB118" s="57"/>
    </row>
    <row r="119" spans="3:28" s="18" customFormat="1">
      <c r="C119" s="59"/>
      <c r="E119" s="57"/>
      <c r="F119" s="59"/>
      <c r="K119" s="58"/>
      <c r="L119" s="58"/>
      <c r="M119" s="58"/>
      <c r="O119" s="59"/>
      <c r="P119" s="58"/>
      <c r="Q119" s="58"/>
      <c r="R119" s="58"/>
      <c r="S119" s="58"/>
      <c r="V119" s="59"/>
      <c r="AB119" s="57"/>
    </row>
    <row r="120" spans="3:28" s="18" customFormat="1">
      <c r="C120" s="59"/>
      <c r="E120" s="57"/>
      <c r="F120" s="59"/>
      <c r="K120" s="58"/>
      <c r="L120" s="58"/>
      <c r="M120" s="58"/>
      <c r="O120" s="59"/>
      <c r="P120" s="58"/>
      <c r="Q120" s="58"/>
      <c r="R120" s="58"/>
      <c r="S120" s="58"/>
      <c r="V120" s="59"/>
      <c r="AB120" s="57"/>
    </row>
    <row r="121" spans="3:28" s="18" customFormat="1">
      <c r="C121" s="59"/>
      <c r="E121" s="57"/>
      <c r="F121" s="59"/>
      <c r="K121" s="58"/>
      <c r="L121" s="58"/>
      <c r="M121" s="58"/>
      <c r="O121" s="59"/>
      <c r="P121" s="58"/>
      <c r="Q121" s="58"/>
      <c r="R121" s="58"/>
      <c r="S121" s="58"/>
      <c r="V121" s="59"/>
      <c r="AB121" s="57"/>
    </row>
    <row r="122" spans="3:28" s="18" customFormat="1">
      <c r="C122" s="59"/>
      <c r="E122" s="57"/>
      <c r="F122" s="59"/>
      <c r="K122" s="58"/>
      <c r="L122" s="58"/>
      <c r="M122" s="58"/>
      <c r="O122" s="59"/>
      <c r="P122" s="58"/>
      <c r="Q122" s="58"/>
      <c r="R122" s="58"/>
      <c r="S122" s="58"/>
      <c r="V122" s="59"/>
      <c r="AB122" s="57"/>
    </row>
    <row r="123" spans="3:28" s="18" customFormat="1">
      <c r="C123" s="59"/>
      <c r="E123" s="57"/>
      <c r="F123" s="59"/>
      <c r="K123" s="58"/>
      <c r="L123" s="58"/>
      <c r="M123" s="58"/>
      <c r="O123" s="59"/>
      <c r="P123" s="58"/>
      <c r="Q123" s="58"/>
      <c r="R123" s="58"/>
      <c r="S123" s="58"/>
      <c r="V123" s="59"/>
      <c r="AB123" s="57"/>
    </row>
    <row r="124" spans="3:28" s="18" customFormat="1">
      <c r="C124" s="59"/>
      <c r="E124" s="57"/>
      <c r="F124" s="59"/>
      <c r="K124" s="58"/>
      <c r="L124" s="58"/>
      <c r="M124" s="58"/>
      <c r="O124" s="59"/>
      <c r="P124" s="58"/>
      <c r="Q124" s="58"/>
      <c r="R124" s="58"/>
      <c r="S124" s="58"/>
      <c r="V124" s="59"/>
      <c r="AB124" s="57"/>
    </row>
    <row r="125" spans="3:28" s="18" customFormat="1">
      <c r="C125" s="59"/>
      <c r="E125" s="57"/>
      <c r="F125" s="59"/>
      <c r="K125" s="58"/>
      <c r="L125" s="58"/>
      <c r="M125" s="58"/>
      <c r="O125" s="59"/>
      <c r="P125" s="58"/>
      <c r="Q125" s="58"/>
      <c r="R125" s="58"/>
      <c r="S125" s="58"/>
      <c r="V125" s="59"/>
      <c r="AB125" s="57"/>
    </row>
    <row r="126" spans="3:28" s="18" customFormat="1">
      <c r="C126" s="59"/>
      <c r="E126" s="57"/>
      <c r="F126" s="59"/>
      <c r="K126" s="58"/>
      <c r="L126" s="58"/>
      <c r="M126" s="58"/>
      <c r="O126" s="59"/>
      <c r="P126" s="58"/>
      <c r="Q126" s="58"/>
      <c r="R126" s="58"/>
      <c r="S126" s="58"/>
      <c r="V126" s="59"/>
      <c r="AB126" s="57"/>
    </row>
    <row r="127" spans="3:28" s="18" customFormat="1">
      <c r="C127" s="59"/>
      <c r="E127" s="57"/>
      <c r="F127" s="59"/>
      <c r="K127" s="58"/>
      <c r="L127" s="58"/>
      <c r="M127" s="58"/>
      <c r="O127" s="59"/>
      <c r="P127" s="58"/>
      <c r="Q127" s="58"/>
      <c r="R127" s="58"/>
      <c r="S127" s="58"/>
      <c r="V127" s="59"/>
      <c r="AB127" s="57"/>
    </row>
    <row r="128" spans="3:28" s="18" customFormat="1">
      <c r="C128" s="59"/>
      <c r="E128" s="57"/>
      <c r="F128" s="59"/>
      <c r="K128" s="58"/>
      <c r="L128" s="58"/>
      <c r="M128" s="58"/>
      <c r="O128" s="59"/>
      <c r="P128" s="58"/>
      <c r="Q128" s="58"/>
      <c r="R128" s="58"/>
      <c r="S128" s="58"/>
      <c r="V128" s="59"/>
      <c r="AB128" s="57"/>
    </row>
    <row r="129" spans="3:28" s="18" customFormat="1">
      <c r="C129" s="59"/>
      <c r="E129" s="57"/>
      <c r="F129" s="59"/>
      <c r="K129" s="58"/>
      <c r="L129" s="58"/>
      <c r="M129" s="58"/>
      <c r="O129" s="59"/>
      <c r="P129" s="58"/>
      <c r="Q129" s="58"/>
      <c r="R129" s="58"/>
      <c r="S129" s="58"/>
      <c r="V129" s="59"/>
      <c r="AB129" s="57"/>
    </row>
    <row r="130" spans="3:28" s="18" customFormat="1">
      <c r="C130" s="59"/>
      <c r="E130" s="57"/>
      <c r="F130" s="59"/>
      <c r="K130" s="58"/>
      <c r="L130" s="58"/>
      <c r="M130" s="58"/>
      <c r="O130" s="59"/>
      <c r="P130" s="58"/>
      <c r="Q130" s="58"/>
      <c r="R130" s="58"/>
      <c r="S130" s="58"/>
      <c r="V130" s="59"/>
      <c r="AB130" s="57"/>
    </row>
    <row r="131" spans="3:28" s="18" customFormat="1">
      <c r="C131" s="59"/>
      <c r="E131" s="57"/>
      <c r="F131" s="59"/>
      <c r="K131" s="58"/>
      <c r="L131" s="58"/>
      <c r="M131" s="58"/>
      <c r="O131" s="59"/>
      <c r="P131" s="58"/>
      <c r="Q131" s="58"/>
      <c r="R131" s="58"/>
      <c r="S131" s="58"/>
      <c r="V131" s="59"/>
      <c r="AB131" s="57"/>
    </row>
    <row r="132" spans="3:28" s="18" customFormat="1">
      <c r="C132" s="59"/>
      <c r="E132" s="57"/>
      <c r="F132" s="59"/>
      <c r="K132" s="58"/>
      <c r="L132" s="58"/>
      <c r="M132" s="58"/>
      <c r="O132" s="59"/>
      <c r="P132" s="58"/>
      <c r="Q132" s="58"/>
      <c r="R132" s="58"/>
      <c r="S132" s="58"/>
      <c r="V132" s="59"/>
      <c r="AB132" s="57"/>
    </row>
    <row r="133" spans="3:28" s="18" customFormat="1">
      <c r="C133" s="59"/>
      <c r="E133" s="57"/>
      <c r="F133" s="59"/>
      <c r="K133" s="58"/>
      <c r="L133" s="58"/>
      <c r="M133" s="58"/>
      <c r="O133" s="59"/>
      <c r="P133" s="58"/>
      <c r="Q133" s="58"/>
      <c r="R133" s="58"/>
      <c r="S133" s="58"/>
      <c r="V133" s="59"/>
      <c r="AB133" s="57"/>
    </row>
    <row r="134" spans="3:28" s="18" customFormat="1">
      <c r="C134" s="59"/>
      <c r="E134" s="57"/>
      <c r="F134" s="59"/>
      <c r="K134" s="58"/>
      <c r="L134" s="58"/>
      <c r="M134" s="58"/>
      <c r="O134" s="59"/>
      <c r="P134" s="58"/>
      <c r="Q134" s="58"/>
      <c r="R134" s="58"/>
      <c r="S134" s="58"/>
      <c r="V134" s="59"/>
      <c r="AB134" s="57"/>
    </row>
    <row r="135" spans="3:28" s="18" customFormat="1">
      <c r="C135" s="59"/>
      <c r="E135" s="57"/>
      <c r="F135" s="59"/>
      <c r="K135" s="58"/>
      <c r="L135" s="58"/>
      <c r="M135" s="58"/>
      <c r="O135" s="59"/>
      <c r="P135" s="58"/>
      <c r="Q135" s="58"/>
      <c r="R135" s="58"/>
      <c r="S135" s="58"/>
      <c r="V135" s="59"/>
      <c r="AB135" s="57"/>
    </row>
    <row r="136" spans="3:28" s="18" customFormat="1">
      <c r="C136" s="59"/>
      <c r="E136" s="57"/>
      <c r="F136" s="59"/>
      <c r="K136" s="58"/>
      <c r="L136" s="58"/>
      <c r="M136" s="58"/>
      <c r="O136" s="59"/>
      <c r="P136" s="58"/>
      <c r="Q136" s="58"/>
      <c r="R136" s="58"/>
      <c r="S136" s="58"/>
      <c r="V136" s="59"/>
      <c r="AB136" s="57"/>
    </row>
    <row r="137" spans="3:28" s="18" customFormat="1">
      <c r="C137" s="59"/>
      <c r="E137" s="57"/>
      <c r="F137" s="59"/>
      <c r="K137" s="58"/>
      <c r="L137" s="58"/>
      <c r="M137" s="58"/>
      <c r="O137" s="59"/>
      <c r="P137" s="58"/>
      <c r="Q137" s="58"/>
      <c r="R137" s="58"/>
      <c r="S137" s="58"/>
      <c r="V137" s="59"/>
      <c r="AB137" s="57"/>
    </row>
    <row r="138" spans="3:28" s="18" customFormat="1">
      <c r="C138" s="59"/>
      <c r="E138" s="57"/>
      <c r="F138" s="59"/>
      <c r="K138" s="58"/>
      <c r="L138" s="58"/>
      <c r="M138" s="58"/>
      <c r="O138" s="59"/>
      <c r="P138" s="58"/>
      <c r="Q138" s="58"/>
      <c r="R138" s="58"/>
      <c r="S138" s="58"/>
      <c r="V138" s="59"/>
      <c r="AB138" s="57"/>
    </row>
    <row r="139" spans="3:28" s="18" customFormat="1">
      <c r="C139" s="59"/>
      <c r="E139" s="57"/>
      <c r="F139" s="59"/>
      <c r="K139" s="58"/>
      <c r="L139" s="58"/>
      <c r="M139" s="58"/>
      <c r="O139" s="59"/>
      <c r="P139" s="58"/>
      <c r="Q139" s="58"/>
      <c r="R139" s="58"/>
      <c r="S139" s="58"/>
      <c r="V139" s="59"/>
      <c r="AB139" s="57"/>
    </row>
    <row r="140" spans="3:28" s="18" customFormat="1">
      <c r="C140" s="59"/>
      <c r="E140" s="57"/>
      <c r="F140" s="59"/>
      <c r="K140" s="58"/>
      <c r="L140" s="58"/>
      <c r="M140" s="58"/>
      <c r="O140" s="59"/>
      <c r="P140" s="58"/>
      <c r="Q140" s="58"/>
      <c r="R140" s="58"/>
      <c r="S140" s="58"/>
      <c r="V140" s="59"/>
      <c r="AB140" s="57"/>
    </row>
    <row r="141" spans="3:28" s="18" customFormat="1">
      <c r="C141" s="59"/>
      <c r="E141" s="57"/>
      <c r="F141" s="59"/>
      <c r="K141" s="58"/>
      <c r="L141" s="58"/>
      <c r="M141" s="58"/>
      <c r="O141" s="59"/>
      <c r="P141" s="58"/>
      <c r="Q141" s="58"/>
      <c r="R141" s="58"/>
      <c r="S141" s="58"/>
      <c r="V141" s="59"/>
      <c r="AB141" s="57"/>
    </row>
    <row r="142" spans="3:28" s="18" customFormat="1">
      <c r="C142" s="59"/>
      <c r="E142" s="57"/>
      <c r="F142" s="59"/>
      <c r="K142" s="58"/>
      <c r="L142" s="58"/>
      <c r="M142" s="58"/>
      <c r="O142" s="59"/>
      <c r="P142" s="58"/>
      <c r="Q142" s="58"/>
      <c r="R142" s="58"/>
      <c r="S142" s="58"/>
      <c r="V142" s="59"/>
      <c r="AB142" s="57"/>
    </row>
    <row r="143" spans="3:28" s="18" customFormat="1">
      <c r="C143" s="59"/>
      <c r="E143" s="57"/>
      <c r="F143" s="59"/>
      <c r="K143" s="58"/>
      <c r="L143" s="58"/>
      <c r="M143" s="58"/>
      <c r="O143" s="59"/>
      <c r="P143" s="58"/>
      <c r="Q143" s="58"/>
      <c r="R143" s="58"/>
      <c r="S143" s="58"/>
      <c r="V143" s="59"/>
      <c r="AB143" s="57"/>
    </row>
    <row r="144" spans="3:28" s="18" customFormat="1">
      <c r="C144" s="59"/>
      <c r="E144" s="57"/>
      <c r="F144" s="59"/>
      <c r="K144" s="58"/>
      <c r="L144" s="58"/>
      <c r="M144" s="58"/>
      <c r="O144" s="59"/>
      <c r="P144" s="58"/>
      <c r="Q144" s="58"/>
      <c r="R144" s="58"/>
      <c r="S144" s="58"/>
      <c r="V144" s="59"/>
      <c r="AB144" s="57"/>
    </row>
    <row r="145" spans="3:50" s="18" customFormat="1">
      <c r="C145" s="59"/>
      <c r="E145" s="57"/>
      <c r="F145" s="59"/>
      <c r="K145" s="58"/>
      <c r="L145" s="58"/>
      <c r="M145" s="58"/>
      <c r="O145" s="59"/>
      <c r="P145" s="58"/>
      <c r="Q145" s="58"/>
      <c r="R145" s="58"/>
      <c r="S145" s="58"/>
      <c r="V145" s="59"/>
      <c r="AB145" s="57"/>
    </row>
    <row r="146" spans="3:50" s="18" customFormat="1">
      <c r="C146" s="59"/>
      <c r="E146" s="57"/>
      <c r="F146" s="59"/>
      <c r="K146" s="58"/>
      <c r="L146" s="58"/>
      <c r="M146" s="58"/>
      <c r="O146" s="59"/>
      <c r="P146" s="58"/>
      <c r="Q146" s="58"/>
      <c r="R146" s="58"/>
      <c r="S146" s="58"/>
      <c r="V146" s="59"/>
      <c r="AB146" s="57"/>
    </row>
    <row r="147" spans="3:50" s="18" customFormat="1">
      <c r="C147" s="59"/>
      <c r="E147" s="57"/>
      <c r="F147" s="59"/>
      <c r="K147" s="58"/>
      <c r="L147" s="58"/>
      <c r="M147" s="58"/>
      <c r="O147" s="59"/>
      <c r="P147" s="58"/>
      <c r="Q147" s="58"/>
      <c r="R147" s="58"/>
      <c r="S147" s="58"/>
      <c r="V147" s="59"/>
      <c r="AB147" s="57"/>
    </row>
    <row r="148" spans="3:50" s="18" customFormat="1">
      <c r="C148" s="59"/>
      <c r="E148" s="57"/>
      <c r="F148" s="59"/>
      <c r="K148" s="58"/>
      <c r="L148" s="58"/>
      <c r="M148" s="58"/>
      <c r="O148" s="59"/>
      <c r="P148" s="58"/>
      <c r="Q148" s="58"/>
      <c r="R148" s="58"/>
      <c r="S148" s="58"/>
      <c r="V148" s="59"/>
      <c r="AB148" s="57"/>
    </row>
    <row r="149" spans="3:50" s="18" customFormat="1">
      <c r="C149" s="59"/>
      <c r="E149" s="57"/>
      <c r="F149" s="59"/>
      <c r="K149" s="58"/>
      <c r="L149" s="58"/>
      <c r="M149" s="58"/>
      <c r="O149" s="59"/>
      <c r="P149" s="58"/>
      <c r="Q149" s="58"/>
      <c r="R149" s="58"/>
      <c r="S149" s="58"/>
      <c r="V149" s="59"/>
      <c r="AB149" s="57"/>
    </row>
    <row r="150" spans="3:50" s="18" customFormat="1">
      <c r="C150" s="59"/>
      <c r="E150" s="57"/>
      <c r="F150" s="59"/>
      <c r="K150" s="58"/>
      <c r="L150" s="58"/>
      <c r="M150" s="58"/>
      <c r="O150" s="59"/>
      <c r="P150" s="58"/>
      <c r="Q150" s="58"/>
      <c r="R150" s="58"/>
      <c r="S150" s="58"/>
      <c r="V150" s="59"/>
      <c r="AB150" s="57"/>
    </row>
    <row r="151" spans="3:50" s="18" customFormat="1">
      <c r="C151" s="59"/>
      <c r="E151" s="57"/>
      <c r="F151" s="59"/>
      <c r="K151" s="58"/>
      <c r="L151" s="58"/>
      <c r="M151" s="58"/>
      <c r="O151" s="59"/>
      <c r="P151" s="58"/>
      <c r="Q151" s="58"/>
      <c r="R151" s="58"/>
      <c r="S151" s="58"/>
      <c r="V151" s="59"/>
      <c r="AB151" s="57"/>
    </row>
    <row r="152" spans="3:50" s="18" customFormat="1">
      <c r="C152" s="59"/>
      <c r="E152" s="57"/>
      <c r="F152" s="59"/>
      <c r="K152" s="58"/>
      <c r="L152" s="58"/>
      <c r="M152" s="58"/>
      <c r="O152" s="59"/>
      <c r="P152" s="58"/>
      <c r="Q152" s="58"/>
      <c r="R152" s="58"/>
      <c r="S152" s="58"/>
      <c r="V152" s="59"/>
      <c r="AB152" s="57"/>
    </row>
    <row r="153" spans="3:50" s="18" customFormat="1">
      <c r="C153" s="59"/>
      <c r="E153" s="57"/>
      <c r="F153" s="59"/>
      <c r="K153" s="58"/>
      <c r="L153" s="58"/>
      <c r="M153" s="58"/>
      <c r="O153" s="59"/>
      <c r="P153" s="58"/>
      <c r="Q153" s="58"/>
      <c r="R153" s="58"/>
      <c r="S153" s="58"/>
      <c r="V153" s="59"/>
      <c r="AB153" s="57"/>
    </row>
    <row r="154" spans="3:50" s="18" customFormat="1">
      <c r="C154" s="59"/>
      <c r="E154" s="57"/>
      <c r="F154" s="59"/>
      <c r="K154" s="58"/>
      <c r="L154" s="58"/>
      <c r="M154" s="58"/>
      <c r="O154" s="59"/>
      <c r="P154" s="58"/>
      <c r="Q154" s="58"/>
      <c r="R154" s="58"/>
      <c r="S154" s="58"/>
      <c r="V154" s="59"/>
      <c r="AB154" s="57"/>
    </row>
    <row r="155" spans="3:50" s="18" customFormat="1">
      <c r="C155" s="59"/>
      <c r="E155" s="57"/>
      <c r="F155" s="59"/>
      <c r="K155" s="58"/>
      <c r="L155" s="58"/>
      <c r="M155" s="58"/>
      <c r="O155" s="59"/>
      <c r="P155" s="58"/>
      <c r="Q155" s="58"/>
      <c r="R155" s="58"/>
      <c r="S155" s="58"/>
      <c r="V155" s="59"/>
      <c r="AB155" s="57"/>
    </row>
    <row r="156" spans="3:50">
      <c r="C156" s="59"/>
      <c r="D156" s="18"/>
      <c r="E156" s="57"/>
      <c r="F156" s="59"/>
      <c r="G156" s="18"/>
      <c r="H156" s="18"/>
      <c r="J156" s="18"/>
      <c r="K156" s="58"/>
      <c r="L156" s="58"/>
      <c r="M156" s="58"/>
      <c r="N156" s="18"/>
      <c r="O156" s="59"/>
      <c r="P156" s="58"/>
      <c r="Q156" s="58"/>
      <c r="R156" s="58"/>
      <c r="S156" s="58"/>
      <c r="T156" s="18"/>
      <c r="U156" s="18"/>
      <c r="V156" s="59"/>
      <c r="W156" s="18"/>
      <c r="X156" s="18"/>
      <c r="Y156" s="18"/>
      <c r="Z156" s="18"/>
      <c r="AA156" s="18"/>
      <c r="AB156" s="57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3:50">
      <c r="C157" s="59"/>
      <c r="D157" s="18"/>
      <c r="E157" s="57"/>
      <c r="F157" s="59"/>
      <c r="G157" s="18"/>
      <c r="H157" s="18"/>
      <c r="J157" s="18"/>
      <c r="K157" s="58"/>
      <c r="L157" s="58"/>
      <c r="M157" s="58"/>
      <c r="N157" s="18"/>
      <c r="O157" s="59"/>
      <c r="P157" s="58"/>
      <c r="Q157" s="58"/>
      <c r="R157" s="58"/>
      <c r="S157" s="58"/>
      <c r="T157" s="18"/>
      <c r="U157" s="18"/>
      <c r="V157" s="59"/>
      <c r="W157" s="18"/>
      <c r="X157" s="18"/>
      <c r="Y157" s="18"/>
      <c r="Z157" s="18"/>
      <c r="AA157" s="18"/>
      <c r="AB157" s="57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</sheetData>
  <mergeCells count="28">
    <mergeCell ref="W2:AB3"/>
    <mergeCell ref="M2:M3"/>
    <mergeCell ref="N2:N3"/>
    <mergeCell ref="A2:A3"/>
    <mergeCell ref="B2:B3"/>
    <mergeCell ref="C2:C3"/>
    <mergeCell ref="D2:D3"/>
    <mergeCell ref="O2:Q2"/>
    <mergeCell ref="E2:E3"/>
    <mergeCell ref="F2:F3"/>
    <mergeCell ref="G2:G3"/>
    <mergeCell ref="I2:I3"/>
    <mergeCell ref="B1:E1"/>
    <mergeCell ref="S1:AX1"/>
    <mergeCell ref="AK3:AO3"/>
    <mergeCell ref="AP3:AT3"/>
    <mergeCell ref="AU3:AW3"/>
    <mergeCell ref="AE3:AF3"/>
    <mergeCell ref="AG3:AI3"/>
    <mergeCell ref="J2:J3"/>
    <mergeCell ref="R2:U2"/>
    <mergeCell ref="K2:K3"/>
    <mergeCell ref="L2:L3"/>
    <mergeCell ref="AK2:AW2"/>
    <mergeCell ref="AX2:AX3"/>
    <mergeCell ref="V2:V3"/>
    <mergeCell ref="AC2:AD2"/>
    <mergeCell ref="AE2:AJ2"/>
  </mergeCells>
  <phoneticPr fontId="2" type="noConversion"/>
  <hyperlinks>
    <hyperlink ref="H57" r:id="rId1"/>
    <hyperlink ref="H59" r:id="rId2" display="www.stadium.seoul.kr"/>
    <hyperlink ref="H58" r:id="rId3"/>
    <hyperlink ref="H21" r:id="rId4"/>
    <hyperlink ref="H11" r:id="rId5" display="www.stadium.seoul.kr"/>
    <hyperlink ref="H5" r:id="rId6" display="www.djsiseol.or.kr"/>
    <hyperlink ref="H24" r:id="rId7" display="www.eunpyeongspo.seoul.kr"/>
    <hyperlink ref="H44" r:id="rId8" display="http://www.kncity.or.kr"/>
    <hyperlink ref="H26" r:id="rId9"/>
    <hyperlink ref="H52" r:id="rId10"/>
    <hyperlink ref="H53" r:id="rId11" display="www.djsiseol.or.kr"/>
    <hyperlink ref="H6" r:id="rId12" display="www.stadium.seoul.kr"/>
    <hyperlink ref="H55" r:id="rId13" display="http://www.kncity.or.kr"/>
    <hyperlink ref="H56" r:id="rId14" display="www.stadium.seoul.kr"/>
  </hyperlinks>
  <pageMargins left="0.74803149606299213" right="0.74803149606299213" top="0.98425196850393704" bottom="0.98425196850393704" header="0.51181102362204722" footer="0.51181102362204722"/>
  <pageSetup paperSize="9" scale="88" orientation="landscape" r:id="rId1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X29"/>
  <sheetViews>
    <sheetView view="pageBreakPreview" topLeftCell="B1" zoomScale="85" zoomScaleSheetLayoutView="85" workbookViewId="0">
      <pane ySplit="3" topLeftCell="A4" activePane="bottomLeft" state="frozen"/>
      <selection pane="bottomLeft" activeCell="I10" sqref="I10"/>
    </sheetView>
  </sheetViews>
  <sheetFormatPr defaultRowHeight="10.5"/>
  <cols>
    <col min="1" max="1" width="5.21875" style="15" hidden="1" customWidth="1"/>
    <col min="2" max="2" width="3.77734375" style="15" customWidth="1"/>
    <col min="3" max="3" width="6.109375" style="157" customWidth="1"/>
    <col min="4" max="4" width="22" style="11" hidden="1" customWidth="1"/>
    <col min="5" max="5" width="14" style="12" customWidth="1"/>
    <col min="6" max="6" width="9.5546875" style="15" customWidth="1"/>
    <col min="7" max="7" width="13.6640625" style="15" customWidth="1"/>
    <col min="8" max="8" width="8.77734375" style="12" bestFit="1" customWidth="1"/>
    <col min="9" max="9" width="6.77734375" style="12" bestFit="1" customWidth="1"/>
    <col min="10" max="10" width="7.21875" style="12" bestFit="1" customWidth="1"/>
    <col min="11" max="11" width="10.44140625" style="15" customWidth="1"/>
    <col min="12" max="12" width="14" style="15" customWidth="1"/>
    <col min="13" max="13" width="8.109375" style="15" customWidth="1"/>
    <col min="14" max="14" width="4.109375" style="17" bestFit="1" customWidth="1"/>
    <col min="15" max="15" width="4" style="17" bestFit="1" customWidth="1"/>
    <col min="16" max="16" width="5" style="17" customWidth="1"/>
    <col min="17" max="17" width="3.6640625" style="17" customWidth="1"/>
    <col min="18" max="18" width="5.5546875" style="12" customWidth="1"/>
    <col min="19" max="19" width="6.44140625" style="12" bestFit="1" customWidth="1"/>
    <col min="20" max="20" width="6.33203125" style="15" bestFit="1" customWidth="1"/>
    <col min="21" max="21" width="5.21875" style="15" customWidth="1"/>
    <col min="22" max="22" width="9.44140625" style="158" hidden="1" customWidth="1"/>
    <col min="23" max="23" width="14.44140625" style="11" hidden="1" customWidth="1"/>
    <col min="24" max="24" width="10.77734375" style="11" hidden="1" customWidth="1"/>
    <col min="25" max="25" width="15.33203125" style="11" hidden="1" customWidth="1"/>
    <col min="26" max="26" width="2.6640625" style="11" hidden="1" customWidth="1"/>
    <col min="27" max="27" width="3.21875" style="11" hidden="1" customWidth="1"/>
    <col min="28" max="28" width="6" style="12" customWidth="1"/>
    <col min="29" max="29" width="10.77734375" style="11" hidden="1" customWidth="1"/>
    <col min="30" max="30" width="5.77734375" style="11" hidden="1" customWidth="1"/>
    <col min="31" max="31" width="23.6640625" style="11" hidden="1" customWidth="1"/>
    <col min="32" max="32" width="9.5546875" style="11" hidden="1" customWidth="1"/>
    <col min="33" max="33" width="15.33203125" style="11" hidden="1" customWidth="1"/>
    <col min="34" max="34" width="25.88671875" style="11" hidden="1" customWidth="1"/>
    <col min="35" max="35" width="28.44140625" style="11" hidden="1" customWidth="1"/>
    <col min="36" max="36" width="18.109375" style="11" hidden="1" customWidth="1"/>
    <col min="37" max="37" width="17.5546875" style="11" hidden="1" customWidth="1"/>
    <col min="38" max="38" width="21.88671875" style="11" hidden="1" customWidth="1"/>
    <col min="39" max="39" width="19.5546875" style="11" hidden="1" customWidth="1"/>
    <col min="40" max="40" width="21" style="11" hidden="1" customWidth="1"/>
    <col min="41" max="41" width="22.21875" style="11" hidden="1" customWidth="1"/>
    <col min="42" max="42" width="12.21875" style="11" hidden="1" customWidth="1"/>
    <col min="43" max="43" width="20.44140625" style="11" hidden="1" customWidth="1"/>
    <col min="44" max="44" width="18.109375" style="11" hidden="1" customWidth="1"/>
    <col min="45" max="45" width="22" style="11" hidden="1" customWidth="1"/>
    <col min="46" max="46" width="12.21875" style="11" hidden="1" customWidth="1"/>
    <col min="47" max="47" width="7.77734375" style="11" hidden="1" customWidth="1"/>
    <col min="48" max="48" width="8.88671875" style="15"/>
    <col min="49" max="16384" width="8.88671875" style="11"/>
  </cols>
  <sheetData>
    <row r="1" spans="1:48" ht="20.100000000000001" customHeight="1">
      <c r="B1" s="504" t="s">
        <v>369</v>
      </c>
      <c r="C1" s="504"/>
      <c r="D1" s="504"/>
      <c r="E1" s="504"/>
      <c r="T1" s="505" t="s">
        <v>370</v>
      </c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</row>
    <row r="2" spans="1:48" ht="20.25" customHeight="1">
      <c r="A2" s="512" t="s">
        <v>371</v>
      </c>
      <c r="B2" s="451" t="s">
        <v>372</v>
      </c>
      <c r="C2" s="451" t="s">
        <v>373</v>
      </c>
      <c r="D2" s="451" t="s">
        <v>374</v>
      </c>
      <c r="E2" s="451" t="s">
        <v>375</v>
      </c>
      <c r="F2" s="451" t="s">
        <v>376</v>
      </c>
      <c r="G2" s="451" t="s">
        <v>377</v>
      </c>
      <c r="H2" s="451" t="s">
        <v>378</v>
      </c>
      <c r="I2" s="451" t="s">
        <v>379</v>
      </c>
      <c r="J2" s="451" t="s">
        <v>380</v>
      </c>
      <c r="K2" s="451" t="s">
        <v>381</v>
      </c>
      <c r="L2" s="451" t="s">
        <v>533</v>
      </c>
      <c r="M2" s="451"/>
      <c r="N2" s="451"/>
      <c r="O2" s="451"/>
      <c r="P2" s="451"/>
      <c r="Q2" s="451"/>
      <c r="R2" s="451" t="s">
        <v>319</v>
      </c>
      <c r="S2" s="451"/>
      <c r="T2" s="451"/>
      <c r="U2" s="451" t="s">
        <v>534</v>
      </c>
      <c r="V2" s="455" t="s">
        <v>535</v>
      </c>
      <c r="W2" s="456"/>
      <c r="X2" s="456"/>
      <c r="Y2" s="456"/>
      <c r="Z2" s="456"/>
      <c r="AA2" s="456"/>
      <c r="AB2" s="457"/>
      <c r="AC2" s="451" t="s">
        <v>536</v>
      </c>
      <c r="AD2" s="451"/>
      <c r="AE2" s="451" t="s">
        <v>537</v>
      </c>
      <c r="AF2" s="451"/>
      <c r="AG2" s="451"/>
      <c r="AH2" s="467"/>
      <c r="AI2" s="451" t="s">
        <v>538</v>
      </c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51" t="s">
        <v>539</v>
      </c>
    </row>
    <row r="3" spans="1:48" ht="28.5" customHeight="1">
      <c r="A3" s="512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102" t="s">
        <v>540</v>
      </c>
      <c r="M3" s="102" t="s">
        <v>541</v>
      </c>
      <c r="N3" s="105" t="s">
        <v>542</v>
      </c>
      <c r="O3" s="105" t="s">
        <v>543</v>
      </c>
      <c r="P3" s="105" t="s">
        <v>544</v>
      </c>
      <c r="Q3" s="105" t="s">
        <v>545</v>
      </c>
      <c r="R3" s="102" t="s">
        <v>546</v>
      </c>
      <c r="S3" s="102" t="s">
        <v>547</v>
      </c>
      <c r="T3" s="102" t="s">
        <v>548</v>
      </c>
      <c r="U3" s="451"/>
      <c r="V3" s="458"/>
      <c r="W3" s="459"/>
      <c r="X3" s="459"/>
      <c r="Y3" s="459"/>
      <c r="Z3" s="459"/>
      <c r="AA3" s="459"/>
      <c r="AB3" s="460"/>
      <c r="AC3" s="102" t="s">
        <v>549</v>
      </c>
      <c r="AD3" s="102" t="s">
        <v>550</v>
      </c>
      <c r="AE3" s="451" t="s">
        <v>551</v>
      </c>
      <c r="AF3" s="451"/>
      <c r="AG3" s="105" t="s">
        <v>552</v>
      </c>
      <c r="AH3" s="105" t="s">
        <v>553</v>
      </c>
      <c r="AI3" s="451" t="s">
        <v>554</v>
      </c>
      <c r="AJ3" s="467"/>
      <c r="AK3" s="467"/>
      <c r="AL3" s="467"/>
      <c r="AM3" s="467"/>
      <c r="AN3" s="451" t="s">
        <v>555</v>
      </c>
      <c r="AO3" s="467"/>
      <c r="AP3" s="467"/>
      <c r="AQ3" s="467"/>
      <c r="AR3" s="467"/>
      <c r="AS3" s="451" t="s">
        <v>556</v>
      </c>
      <c r="AT3" s="467"/>
      <c r="AU3" s="467"/>
      <c r="AV3" s="451"/>
    </row>
    <row r="4" spans="1:48" ht="24.95" customHeight="1">
      <c r="A4" s="155"/>
      <c r="B4" s="125" t="s">
        <v>816</v>
      </c>
      <c r="C4" s="229" t="s">
        <v>8</v>
      </c>
      <c r="D4" s="5"/>
      <c r="E4" s="118">
        <f>COUNTA(E5:E29)</f>
        <v>25</v>
      </c>
      <c r="F4" s="240"/>
      <c r="G4" s="240"/>
      <c r="H4" s="241">
        <f>SUM(H5:H29)</f>
        <v>228892</v>
      </c>
      <c r="I4" s="241">
        <f t="shared" ref="I4:J4" si="0">SUM(I5:I29)</f>
        <v>97628.9</v>
      </c>
      <c r="J4" s="241">
        <f t="shared" si="0"/>
        <v>155665.97</v>
      </c>
      <c r="K4" s="240"/>
      <c r="L4" s="240"/>
      <c r="M4" s="240"/>
      <c r="N4" s="241"/>
      <c r="O4" s="241"/>
      <c r="P4" s="241"/>
      <c r="Q4" s="241"/>
      <c r="R4" s="241"/>
      <c r="S4" s="241"/>
      <c r="T4" s="229"/>
      <c r="U4" s="229"/>
      <c r="V4" s="87"/>
      <c r="W4" s="5"/>
      <c r="X4" s="5"/>
      <c r="Y4" s="5"/>
      <c r="Z4" s="5"/>
      <c r="AA4" s="5"/>
      <c r="AB4" s="126"/>
      <c r="AC4" s="229"/>
      <c r="AD4" s="229"/>
      <c r="AE4" s="5"/>
      <c r="AF4" s="5"/>
      <c r="AG4" s="5"/>
      <c r="AH4" s="8"/>
      <c r="AI4" s="8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229"/>
    </row>
    <row r="5" spans="1:48" ht="24.95" customHeight="1">
      <c r="A5" s="155"/>
      <c r="B5" s="114"/>
      <c r="C5" s="229" t="s">
        <v>825</v>
      </c>
      <c r="D5" s="229" t="s">
        <v>826</v>
      </c>
      <c r="E5" s="229" t="s">
        <v>1039</v>
      </c>
      <c r="F5" s="229" t="s">
        <v>828</v>
      </c>
      <c r="G5" s="229" t="s">
        <v>1040</v>
      </c>
      <c r="H5" s="230">
        <v>9775</v>
      </c>
      <c r="I5" s="230">
        <v>5527</v>
      </c>
      <c r="J5" s="230">
        <v>8299</v>
      </c>
      <c r="K5" s="5" t="s">
        <v>1041</v>
      </c>
      <c r="L5" s="5" t="s">
        <v>1042</v>
      </c>
      <c r="M5" s="5" t="s">
        <v>1043</v>
      </c>
      <c r="N5" s="230">
        <v>15</v>
      </c>
      <c r="O5" s="230">
        <v>28</v>
      </c>
      <c r="P5" s="230">
        <v>1654</v>
      </c>
      <c r="Q5" s="230">
        <v>23.5</v>
      </c>
      <c r="R5" s="230">
        <v>4658</v>
      </c>
      <c r="S5" s="230">
        <v>5500</v>
      </c>
      <c r="T5" s="229" t="s">
        <v>1044</v>
      </c>
      <c r="U5" s="229">
        <v>1963</v>
      </c>
      <c r="V5" s="87"/>
      <c r="W5" s="5"/>
      <c r="X5" s="5"/>
      <c r="Y5" s="5"/>
      <c r="Z5" s="5"/>
      <c r="AA5" s="5"/>
      <c r="AB5" s="219"/>
      <c r="AC5" s="229"/>
      <c r="AD5" s="229"/>
      <c r="AE5" s="5" t="s">
        <v>1045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229"/>
    </row>
    <row r="6" spans="1:48" ht="24.95" customHeight="1">
      <c r="A6" s="113" t="s">
        <v>557</v>
      </c>
      <c r="B6" s="114"/>
      <c r="C6" s="229" t="s">
        <v>825</v>
      </c>
      <c r="D6" s="229"/>
      <c r="E6" s="229" t="s">
        <v>1046</v>
      </c>
      <c r="F6" s="229" t="s">
        <v>825</v>
      </c>
      <c r="G6" s="229" t="s">
        <v>1047</v>
      </c>
      <c r="H6" s="230">
        <v>638</v>
      </c>
      <c r="I6" s="230">
        <v>602.5</v>
      </c>
      <c r="J6" s="230">
        <v>790.97</v>
      </c>
      <c r="K6" s="5" t="s">
        <v>1041</v>
      </c>
      <c r="L6" s="5" t="s">
        <v>1048</v>
      </c>
      <c r="M6" s="5" t="s">
        <v>1049</v>
      </c>
      <c r="N6" s="230">
        <v>16.8</v>
      </c>
      <c r="O6" s="230">
        <v>30</v>
      </c>
      <c r="P6" s="230">
        <v>510</v>
      </c>
      <c r="Q6" s="230">
        <v>8</v>
      </c>
      <c r="R6" s="230"/>
      <c r="S6" s="230"/>
      <c r="T6" s="229"/>
      <c r="U6" s="229">
        <v>2005</v>
      </c>
      <c r="V6" s="87"/>
      <c r="W6" s="5"/>
      <c r="X6" s="5"/>
      <c r="Y6" s="5"/>
      <c r="Z6" s="5"/>
      <c r="AA6" s="5"/>
      <c r="AB6" s="219">
        <v>770</v>
      </c>
      <c r="AC6" s="229"/>
      <c r="AD6" s="22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229"/>
    </row>
    <row r="7" spans="1:48" ht="24.95" customHeight="1">
      <c r="A7" s="113">
        <v>2</v>
      </c>
      <c r="B7" s="114"/>
      <c r="C7" s="229" t="s">
        <v>847</v>
      </c>
      <c r="D7" s="229"/>
      <c r="E7" s="229" t="s">
        <v>1050</v>
      </c>
      <c r="F7" s="229" t="s">
        <v>1051</v>
      </c>
      <c r="G7" s="229" t="s">
        <v>1051</v>
      </c>
      <c r="H7" s="230">
        <v>560</v>
      </c>
      <c r="I7" s="230">
        <v>560</v>
      </c>
      <c r="J7" s="230">
        <v>560</v>
      </c>
      <c r="K7" s="5" t="s">
        <v>1041</v>
      </c>
      <c r="L7" s="5" t="s">
        <v>1052</v>
      </c>
      <c r="M7" s="5" t="s">
        <v>1043</v>
      </c>
      <c r="N7" s="230">
        <v>18.5</v>
      </c>
      <c r="O7" s="230">
        <v>7.5</v>
      </c>
      <c r="P7" s="230">
        <v>560</v>
      </c>
      <c r="Q7" s="230">
        <v>9</v>
      </c>
      <c r="R7" s="230"/>
      <c r="S7" s="230"/>
      <c r="T7" s="229"/>
      <c r="U7" s="229">
        <v>2009</v>
      </c>
      <c r="V7" s="87"/>
      <c r="W7" s="5"/>
      <c r="X7" s="5"/>
      <c r="Y7" s="5"/>
      <c r="Z7" s="5"/>
      <c r="AA7" s="5"/>
      <c r="AB7" s="219"/>
      <c r="AC7" s="229"/>
      <c r="AD7" s="22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229"/>
    </row>
    <row r="8" spans="1:48" ht="24.95" customHeight="1">
      <c r="A8" s="113"/>
      <c r="B8" s="114"/>
      <c r="C8" s="229" t="s">
        <v>847</v>
      </c>
      <c r="D8" s="229"/>
      <c r="E8" s="229" t="s">
        <v>1053</v>
      </c>
      <c r="F8" s="229" t="s">
        <v>847</v>
      </c>
      <c r="G8" s="229" t="s">
        <v>1054</v>
      </c>
      <c r="H8" s="219">
        <v>1090</v>
      </c>
      <c r="I8" s="219">
        <v>832</v>
      </c>
      <c r="J8" s="219">
        <v>1090</v>
      </c>
      <c r="K8" s="5" t="s">
        <v>1055</v>
      </c>
      <c r="L8" s="5" t="s">
        <v>1052</v>
      </c>
      <c r="M8" s="5" t="s">
        <v>1043</v>
      </c>
      <c r="N8" s="230">
        <v>46</v>
      </c>
      <c r="O8" s="230">
        <v>18</v>
      </c>
      <c r="P8" s="219">
        <v>830</v>
      </c>
      <c r="Q8" s="230">
        <v>11</v>
      </c>
      <c r="R8" s="230"/>
      <c r="S8" s="230"/>
      <c r="T8" s="229"/>
      <c r="U8" s="229">
        <v>2009</v>
      </c>
      <c r="V8" s="87"/>
      <c r="W8" s="5"/>
      <c r="X8" s="5"/>
      <c r="Y8" s="5"/>
      <c r="Z8" s="5"/>
      <c r="AA8" s="5"/>
      <c r="AB8" s="219">
        <v>1986</v>
      </c>
      <c r="AC8" s="229"/>
      <c r="AD8" s="22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229"/>
    </row>
    <row r="9" spans="1:48" ht="24.95" customHeight="1">
      <c r="A9" s="113"/>
      <c r="B9" s="114"/>
      <c r="C9" s="229" t="s">
        <v>847</v>
      </c>
      <c r="D9" s="229"/>
      <c r="E9" s="229" t="s">
        <v>1056</v>
      </c>
      <c r="F9" s="229" t="s">
        <v>847</v>
      </c>
      <c r="G9" s="229" t="s">
        <v>1054</v>
      </c>
      <c r="H9" s="219">
        <v>13467</v>
      </c>
      <c r="I9" s="219">
        <v>588</v>
      </c>
      <c r="J9" s="219">
        <v>660</v>
      </c>
      <c r="K9" s="5" t="s">
        <v>1055</v>
      </c>
      <c r="L9" s="5" t="s">
        <v>1057</v>
      </c>
      <c r="M9" s="5" t="s">
        <v>1043</v>
      </c>
      <c r="N9" s="230">
        <v>42.8</v>
      </c>
      <c r="O9" s="230">
        <v>12.6</v>
      </c>
      <c r="P9" s="219">
        <v>400</v>
      </c>
      <c r="Q9" s="230">
        <v>5.5</v>
      </c>
      <c r="R9" s="230"/>
      <c r="S9" s="230"/>
      <c r="T9" s="229"/>
      <c r="U9" s="229">
        <v>2010</v>
      </c>
      <c r="V9" s="87"/>
      <c r="W9" s="5"/>
      <c r="X9" s="5"/>
      <c r="Y9" s="5"/>
      <c r="Z9" s="5"/>
      <c r="AA9" s="5"/>
      <c r="AB9" s="219">
        <v>1210</v>
      </c>
      <c r="AC9" s="229"/>
      <c r="AD9" s="22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229"/>
    </row>
    <row r="10" spans="1:48" ht="24.95" customHeight="1">
      <c r="A10" s="113"/>
      <c r="B10" s="114"/>
      <c r="C10" s="229" t="s">
        <v>874</v>
      </c>
      <c r="D10" s="229"/>
      <c r="E10" s="229" t="s">
        <v>1058</v>
      </c>
      <c r="F10" s="229" t="s">
        <v>874</v>
      </c>
      <c r="G10" s="229" t="s">
        <v>877</v>
      </c>
      <c r="H10" s="219">
        <v>5746</v>
      </c>
      <c r="I10" s="219">
        <v>2912</v>
      </c>
      <c r="J10" s="219">
        <v>5743</v>
      </c>
      <c r="K10" s="5" t="s">
        <v>1059</v>
      </c>
      <c r="L10" s="5" t="s">
        <v>1060</v>
      </c>
      <c r="M10" s="5" t="s">
        <v>1061</v>
      </c>
      <c r="N10" s="219">
        <v>31</v>
      </c>
      <c r="O10" s="219">
        <v>45</v>
      </c>
      <c r="P10" s="219">
        <v>1395</v>
      </c>
      <c r="Q10" s="219">
        <v>12</v>
      </c>
      <c r="R10" s="219">
        <v>1264</v>
      </c>
      <c r="S10" s="219">
        <v>2000</v>
      </c>
      <c r="T10" s="229" t="s">
        <v>1062</v>
      </c>
      <c r="U10" s="229">
        <v>2004</v>
      </c>
      <c r="V10" s="87"/>
      <c r="W10" s="5"/>
      <c r="X10" s="5"/>
      <c r="Y10" s="5"/>
      <c r="Z10" s="5"/>
      <c r="AA10" s="5"/>
      <c r="AB10" s="219">
        <v>11348</v>
      </c>
      <c r="AC10" s="229"/>
      <c r="AD10" s="229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229"/>
    </row>
    <row r="11" spans="1:48" ht="24.95" customHeight="1">
      <c r="A11" s="113"/>
      <c r="B11" s="114"/>
      <c r="C11" s="229" t="s">
        <v>1063</v>
      </c>
      <c r="D11" s="229"/>
      <c r="E11" s="116" t="s">
        <v>1064</v>
      </c>
      <c r="F11" s="116" t="s">
        <v>828</v>
      </c>
      <c r="G11" s="116" t="s">
        <v>1065</v>
      </c>
      <c r="H11" s="203">
        <v>34466</v>
      </c>
      <c r="I11" s="203">
        <v>1815</v>
      </c>
      <c r="J11" s="203">
        <v>1815</v>
      </c>
      <c r="K11" s="8" t="s">
        <v>1066</v>
      </c>
      <c r="L11" s="8" t="s">
        <v>1052</v>
      </c>
      <c r="M11" s="8" t="s">
        <v>1043</v>
      </c>
      <c r="N11" s="203">
        <v>18</v>
      </c>
      <c r="O11" s="203">
        <v>65</v>
      </c>
      <c r="P11" s="203">
        <v>1170</v>
      </c>
      <c r="Q11" s="203">
        <v>11.94</v>
      </c>
      <c r="R11" s="203">
        <v>270</v>
      </c>
      <c r="S11" s="203">
        <v>270</v>
      </c>
      <c r="T11" s="116" t="s">
        <v>833</v>
      </c>
      <c r="U11" s="116">
        <v>2008</v>
      </c>
      <c r="V11" s="87"/>
      <c r="W11" s="5"/>
      <c r="X11" s="5"/>
      <c r="Y11" s="5"/>
      <c r="Z11" s="5"/>
      <c r="AA11" s="5"/>
      <c r="AB11" s="219">
        <v>2000</v>
      </c>
      <c r="AC11" s="229"/>
      <c r="AD11" s="229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229"/>
    </row>
    <row r="12" spans="1:48" ht="24.95" customHeight="1">
      <c r="A12" s="113"/>
      <c r="B12" s="114"/>
      <c r="C12" s="229" t="s">
        <v>1063</v>
      </c>
      <c r="D12" s="229"/>
      <c r="E12" s="116" t="s">
        <v>1067</v>
      </c>
      <c r="F12" s="116" t="s">
        <v>828</v>
      </c>
      <c r="G12" s="116" t="s">
        <v>1065</v>
      </c>
      <c r="H12" s="203">
        <v>10187</v>
      </c>
      <c r="I12" s="203">
        <v>2021</v>
      </c>
      <c r="J12" s="203">
        <v>2021</v>
      </c>
      <c r="K12" s="8" t="s">
        <v>1066</v>
      </c>
      <c r="L12" s="8" t="s">
        <v>1052</v>
      </c>
      <c r="M12" s="8" t="s">
        <v>1043</v>
      </c>
      <c r="N12" s="203">
        <v>18</v>
      </c>
      <c r="O12" s="203">
        <v>66</v>
      </c>
      <c r="P12" s="203">
        <v>1188</v>
      </c>
      <c r="Q12" s="203">
        <v>13</v>
      </c>
      <c r="R12" s="203">
        <v>402</v>
      </c>
      <c r="S12" s="203">
        <v>402</v>
      </c>
      <c r="T12" s="116" t="s">
        <v>833</v>
      </c>
      <c r="U12" s="116">
        <v>2010</v>
      </c>
      <c r="V12" s="87"/>
      <c r="W12" s="5"/>
      <c r="X12" s="5"/>
      <c r="Y12" s="5"/>
      <c r="Z12" s="5"/>
      <c r="AA12" s="5"/>
      <c r="AB12" s="219">
        <v>3500</v>
      </c>
      <c r="AC12" s="229"/>
      <c r="AD12" s="22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229"/>
    </row>
    <row r="13" spans="1:48" ht="24.95" customHeight="1">
      <c r="A13" s="113"/>
      <c r="B13" s="114"/>
      <c r="C13" s="116" t="s">
        <v>883</v>
      </c>
      <c r="D13" s="116"/>
      <c r="E13" s="116" t="s">
        <v>1068</v>
      </c>
      <c r="F13" s="116" t="s">
        <v>828</v>
      </c>
      <c r="G13" s="116" t="s">
        <v>1069</v>
      </c>
      <c r="H13" s="203">
        <v>25012</v>
      </c>
      <c r="I13" s="203">
        <v>25012</v>
      </c>
      <c r="J13" s="203">
        <v>25012</v>
      </c>
      <c r="K13" s="8" t="s">
        <v>1070</v>
      </c>
      <c r="L13" s="8" t="s">
        <v>1052</v>
      </c>
      <c r="M13" s="8" t="s">
        <v>1043</v>
      </c>
      <c r="N13" s="203">
        <v>32</v>
      </c>
      <c r="O13" s="203">
        <v>69</v>
      </c>
      <c r="P13" s="203">
        <v>2208</v>
      </c>
      <c r="Q13" s="203">
        <v>14.1</v>
      </c>
      <c r="R13" s="203">
        <v>97</v>
      </c>
      <c r="S13" s="203">
        <v>120</v>
      </c>
      <c r="T13" s="116" t="s">
        <v>1044</v>
      </c>
      <c r="U13" s="116">
        <v>2007</v>
      </c>
      <c r="V13" s="8"/>
      <c r="W13" s="8"/>
      <c r="X13" s="8"/>
      <c r="Y13" s="8"/>
      <c r="Z13" s="8"/>
      <c r="AA13" s="8"/>
      <c r="AB13" s="203">
        <v>2300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116"/>
    </row>
    <row r="14" spans="1:48" ht="24.95" customHeight="1">
      <c r="A14" s="113"/>
      <c r="B14" s="114"/>
      <c r="C14" s="116" t="s">
        <v>906</v>
      </c>
      <c r="D14" s="116"/>
      <c r="E14" s="116" t="s">
        <v>1071</v>
      </c>
      <c r="F14" s="116" t="s">
        <v>906</v>
      </c>
      <c r="G14" s="116" t="s">
        <v>1072</v>
      </c>
      <c r="H14" s="203">
        <v>909</v>
      </c>
      <c r="I14" s="203">
        <v>781</v>
      </c>
      <c r="J14" s="203">
        <v>982</v>
      </c>
      <c r="K14" s="5" t="s">
        <v>1073</v>
      </c>
      <c r="L14" s="8" t="s">
        <v>1074</v>
      </c>
      <c r="M14" s="8" t="s">
        <v>1043</v>
      </c>
      <c r="N14" s="203">
        <v>19.649999999999999</v>
      </c>
      <c r="O14" s="203">
        <v>33</v>
      </c>
      <c r="P14" s="203">
        <v>648.45000000000005</v>
      </c>
      <c r="Q14" s="203">
        <v>11</v>
      </c>
      <c r="R14" s="203"/>
      <c r="S14" s="203"/>
      <c r="T14" s="116"/>
      <c r="U14" s="116">
        <v>2010</v>
      </c>
      <c r="V14" s="8"/>
      <c r="W14" s="8"/>
      <c r="X14" s="8"/>
      <c r="Y14" s="8"/>
      <c r="Z14" s="8"/>
      <c r="AA14" s="8"/>
      <c r="AB14" s="203">
        <v>1702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116"/>
    </row>
    <row r="15" spans="1:48" ht="24.95" customHeight="1">
      <c r="A15" s="113"/>
      <c r="B15" s="114"/>
      <c r="C15" s="116" t="s">
        <v>917</v>
      </c>
      <c r="D15" s="116"/>
      <c r="E15" s="116" t="s">
        <v>1075</v>
      </c>
      <c r="F15" s="116" t="s">
        <v>917</v>
      </c>
      <c r="G15" s="116" t="s">
        <v>1076</v>
      </c>
      <c r="H15" s="203">
        <v>6400</v>
      </c>
      <c r="I15" s="203">
        <v>2599</v>
      </c>
      <c r="J15" s="203">
        <v>2938</v>
      </c>
      <c r="K15" s="8" t="s">
        <v>1077</v>
      </c>
      <c r="L15" s="8" t="s">
        <v>1078</v>
      </c>
      <c r="M15" s="8" t="s">
        <v>1043</v>
      </c>
      <c r="N15" s="203">
        <v>49</v>
      </c>
      <c r="O15" s="203">
        <v>33</v>
      </c>
      <c r="P15" s="203">
        <v>1624</v>
      </c>
      <c r="Q15" s="203">
        <v>16</v>
      </c>
      <c r="R15" s="203">
        <v>500</v>
      </c>
      <c r="S15" s="203">
        <v>500</v>
      </c>
      <c r="T15" s="116" t="s">
        <v>833</v>
      </c>
      <c r="U15" s="116">
        <v>2009</v>
      </c>
      <c r="V15" s="8"/>
      <c r="W15" s="8"/>
      <c r="X15" s="8"/>
      <c r="Y15" s="8"/>
      <c r="Z15" s="8"/>
      <c r="AA15" s="8"/>
      <c r="AB15" s="203">
        <v>5520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116"/>
    </row>
    <row r="16" spans="1:48" ht="24.95" customHeight="1">
      <c r="A16" s="113"/>
      <c r="B16" s="114"/>
      <c r="C16" s="229" t="s">
        <v>929</v>
      </c>
      <c r="D16" s="229"/>
      <c r="E16" s="229" t="s">
        <v>1079</v>
      </c>
      <c r="F16" s="229" t="s">
        <v>929</v>
      </c>
      <c r="G16" s="229" t="s">
        <v>1080</v>
      </c>
      <c r="H16" s="230">
        <v>7892</v>
      </c>
      <c r="I16" s="230">
        <v>2526</v>
      </c>
      <c r="J16" s="230">
        <v>2854</v>
      </c>
      <c r="K16" s="5" t="s">
        <v>1059</v>
      </c>
      <c r="L16" s="5" t="s">
        <v>1078</v>
      </c>
      <c r="M16" s="5" t="s">
        <v>1043</v>
      </c>
      <c r="N16" s="230">
        <v>35</v>
      </c>
      <c r="O16" s="230">
        <v>54</v>
      </c>
      <c r="P16" s="230">
        <v>1928</v>
      </c>
      <c r="Q16" s="230">
        <v>13</v>
      </c>
      <c r="R16" s="230">
        <v>650</v>
      </c>
      <c r="S16" s="230">
        <v>650</v>
      </c>
      <c r="T16" s="229" t="s">
        <v>833</v>
      </c>
      <c r="U16" s="229">
        <v>2004</v>
      </c>
      <c r="V16" s="87"/>
      <c r="W16" s="5"/>
      <c r="X16" s="5"/>
      <c r="Y16" s="5"/>
      <c r="Z16" s="5"/>
      <c r="AA16" s="5"/>
      <c r="AB16" s="219">
        <v>2900</v>
      </c>
      <c r="AC16" s="229"/>
      <c r="AD16" s="229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229"/>
    </row>
    <row r="17" spans="1:50" ht="24.95" customHeight="1">
      <c r="A17" s="113"/>
      <c r="B17" s="114"/>
      <c r="C17" s="229" t="s">
        <v>887</v>
      </c>
      <c r="D17" s="229"/>
      <c r="E17" s="229" t="s">
        <v>1081</v>
      </c>
      <c r="F17" s="229" t="s">
        <v>1082</v>
      </c>
      <c r="G17" s="242" t="s">
        <v>1082</v>
      </c>
      <c r="H17" s="219"/>
      <c r="I17" s="219">
        <v>1873</v>
      </c>
      <c r="J17" s="219">
        <v>2075</v>
      </c>
      <c r="K17" s="5" t="s">
        <v>1059</v>
      </c>
      <c r="L17" s="5" t="s">
        <v>1083</v>
      </c>
      <c r="M17" s="5" t="s">
        <v>1043</v>
      </c>
      <c r="N17" s="219">
        <v>24</v>
      </c>
      <c r="O17" s="219">
        <v>38</v>
      </c>
      <c r="P17" s="219">
        <v>1680</v>
      </c>
      <c r="Q17" s="219">
        <v>15</v>
      </c>
      <c r="R17" s="219"/>
      <c r="S17" s="219"/>
      <c r="T17" s="229"/>
      <c r="U17" s="229">
        <v>1973</v>
      </c>
      <c r="V17" s="87"/>
      <c r="W17" s="5"/>
      <c r="X17" s="5"/>
      <c r="Y17" s="5"/>
      <c r="Z17" s="5"/>
      <c r="AA17" s="5"/>
      <c r="AB17" s="219">
        <v>81</v>
      </c>
      <c r="AC17" s="229"/>
      <c r="AD17" s="229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29"/>
    </row>
    <row r="18" spans="1:50" ht="24.95" customHeight="1">
      <c r="A18" s="113"/>
      <c r="B18" s="114"/>
      <c r="C18" s="229" t="s">
        <v>887</v>
      </c>
      <c r="D18" s="229"/>
      <c r="E18" s="229" t="s">
        <v>1084</v>
      </c>
      <c r="F18" s="229" t="s">
        <v>1082</v>
      </c>
      <c r="G18" s="242" t="s">
        <v>1082</v>
      </c>
      <c r="H18" s="219"/>
      <c r="I18" s="219">
        <v>1525</v>
      </c>
      <c r="J18" s="219">
        <v>1593</v>
      </c>
      <c r="K18" s="5" t="s">
        <v>1059</v>
      </c>
      <c r="L18" s="5" t="s">
        <v>1085</v>
      </c>
      <c r="M18" s="5" t="s">
        <v>1043</v>
      </c>
      <c r="N18" s="219">
        <v>24</v>
      </c>
      <c r="O18" s="219">
        <v>45</v>
      </c>
      <c r="P18" s="219">
        <v>1080</v>
      </c>
      <c r="Q18" s="219">
        <v>15</v>
      </c>
      <c r="R18" s="219"/>
      <c r="S18" s="219"/>
      <c r="T18" s="229"/>
      <c r="U18" s="229">
        <v>1983</v>
      </c>
      <c r="V18" s="87"/>
      <c r="W18" s="5"/>
      <c r="X18" s="5"/>
      <c r="Y18" s="5"/>
      <c r="Z18" s="5"/>
      <c r="AA18" s="5"/>
      <c r="AB18" s="219">
        <v>649</v>
      </c>
      <c r="AC18" s="229"/>
      <c r="AD18" s="229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29"/>
    </row>
    <row r="19" spans="1:50" ht="24.95" customHeight="1">
      <c r="A19" s="113"/>
      <c r="B19" s="114"/>
      <c r="C19" s="229" t="s">
        <v>887</v>
      </c>
      <c r="D19" s="229"/>
      <c r="E19" s="229" t="s">
        <v>1086</v>
      </c>
      <c r="F19" s="229" t="s">
        <v>1082</v>
      </c>
      <c r="G19" s="242" t="s">
        <v>1082</v>
      </c>
      <c r="H19" s="219"/>
      <c r="I19" s="219">
        <v>8937</v>
      </c>
      <c r="J19" s="219">
        <v>10102</v>
      </c>
      <c r="K19" s="5" t="s">
        <v>1059</v>
      </c>
      <c r="L19" s="5" t="s">
        <v>1087</v>
      </c>
      <c r="M19" s="5" t="s">
        <v>1043</v>
      </c>
      <c r="N19" s="219">
        <v>65</v>
      </c>
      <c r="O19" s="219">
        <v>110</v>
      </c>
      <c r="P19" s="219">
        <v>9095</v>
      </c>
      <c r="Q19" s="219">
        <v>22</v>
      </c>
      <c r="R19" s="219">
        <v>2000</v>
      </c>
      <c r="S19" s="219">
        <v>2000</v>
      </c>
      <c r="T19" s="229" t="s">
        <v>1062</v>
      </c>
      <c r="U19" s="229">
        <v>2000</v>
      </c>
      <c r="V19" s="87"/>
      <c r="W19" s="5"/>
      <c r="X19" s="5"/>
      <c r="Y19" s="5"/>
      <c r="Z19" s="5"/>
      <c r="AA19" s="5"/>
      <c r="AB19" s="219">
        <v>14000</v>
      </c>
      <c r="AC19" s="229"/>
      <c r="AD19" s="229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229"/>
    </row>
    <row r="20" spans="1:50" ht="24.95" customHeight="1">
      <c r="A20" s="113"/>
      <c r="B20" s="114"/>
      <c r="C20" s="229" t="s">
        <v>976</v>
      </c>
      <c r="D20" s="229" t="s">
        <v>1088</v>
      </c>
      <c r="E20" s="229" t="s">
        <v>1089</v>
      </c>
      <c r="F20" s="229" t="s">
        <v>976</v>
      </c>
      <c r="G20" s="229" t="s">
        <v>1090</v>
      </c>
      <c r="H20" s="219">
        <v>3793</v>
      </c>
      <c r="I20" s="219">
        <v>2001</v>
      </c>
      <c r="J20" s="219">
        <v>2001</v>
      </c>
      <c r="K20" s="224"/>
      <c r="L20" s="229" t="s">
        <v>1052</v>
      </c>
      <c r="M20" s="5"/>
      <c r="N20" s="219">
        <v>38</v>
      </c>
      <c r="O20" s="219">
        <v>38</v>
      </c>
      <c r="P20" s="219">
        <v>2001</v>
      </c>
      <c r="Q20" s="229">
        <v>15</v>
      </c>
      <c r="R20" s="219"/>
      <c r="S20" s="219"/>
      <c r="T20" s="219"/>
      <c r="U20" s="229">
        <v>2010</v>
      </c>
      <c r="V20" s="5"/>
      <c r="W20" s="5"/>
      <c r="X20" s="5"/>
      <c r="Y20" s="5"/>
      <c r="Z20" s="5"/>
      <c r="AA20" s="5"/>
      <c r="AB20" s="219">
        <v>3804</v>
      </c>
      <c r="AC20" s="229"/>
      <c r="AD20" s="229"/>
      <c r="AE20" s="229"/>
      <c r="AF20" s="229"/>
      <c r="AG20" s="229"/>
      <c r="AH20" s="229">
        <v>2010</v>
      </c>
      <c r="AI20" s="5"/>
      <c r="AJ20" s="5"/>
      <c r="AK20" s="5"/>
      <c r="AL20" s="5"/>
      <c r="AM20" s="5"/>
      <c r="AN20" s="5"/>
      <c r="AO20" s="219">
        <v>3804</v>
      </c>
      <c r="AP20" s="219"/>
      <c r="AQ20" s="202"/>
      <c r="AR20" s="202"/>
      <c r="AS20" s="202"/>
      <c r="AT20" s="202"/>
      <c r="AU20" s="202"/>
      <c r="AV20" s="232"/>
    </row>
    <row r="21" spans="1:50" ht="24.95" customHeight="1">
      <c r="A21" s="113"/>
      <c r="B21" s="114"/>
      <c r="C21" s="229" t="s">
        <v>982</v>
      </c>
      <c r="D21" s="229"/>
      <c r="E21" s="229" t="s">
        <v>1091</v>
      </c>
      <c r="F21" s="229" t="s">
        <v>1092</v>
      </c>
      <c r="G21" s="229" t="s">
        <v>1093</v>
      </c>
      <c r="H21" s="219">
        <v>18798</v>
      </c>
      <c r="I21" s="219">
        <v>1658</v>
      </c>
      <c r="J21" s="219">
        <v>4301</v>
      </c>
      <c r="K21" s="5" t="s">
        <v>1094</v>
      </c>
      <c r="L21" s="5" t="s">
        <v>1095</v>
      </c>
      <c r="M21" s="5" t="s">
        <v>1043</v>
      </c>
      <c r="N21" s="219">
        <v>14</v>
      </c>
      <c r="O21" s="219">
        <v>26</v>
      </c>
      <c r="P21" s="219">
        <v>674</v>
      </c>
      <c r="Q21" s="219"/>
      <c r="R21" s="219"/>
      <c r="S21" s="219"/>
      <c r="T21" s="229"/>
      <c r="U21" s="229">
        <v>2006</v>
      </c>
      <c r="V21" s="237"/>
      <c r="W21" s="237"/>
      <c r="X21" s="237"/>
      <c r="Y21" s="237"/>
      <c r="Z21" s="237"/>
      <c r="AA21" s="5"/>
      <c r="AB21" s="219">
        <v>6474</v>
      </c>
      <c r="AC21" s="229"/>
      <c r="AD21" s="229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229"/>
    </row>
    <row r="22" spans="1:50" ht="24.95" customHeight="1">
      <c r="A22" s="113"/>
      <c r="B22" s="114"/>
      <c r="C22" s="229" t="s">
        <v>982</v>
      </c>
      <c r="D22" s="229"/>
      <c r="E22" s="229" t="s">
        <v>1096</v>
      </c>
      <c r="F22" s="229" t="s">
        <v>1092</v>
      </c>
      <c r="G22" s="229" t="s">
        <v>1097</v>
      </c>
      <c r="H22" s="219">
        <v>12102</v>
      </c>
      <c r="I22" s="219">
        <v>1095</v>
      </c>
      <c r="J22" s="219">
        <v>3902</v>
      </c>
      <c r="K22" s="5" t="s">
        <v>1094</v>
      </c>
      <c r="L22" s="5" t="s">
        <v>1095</v>
      </c>
      <c r="M22" s="5" t="s">
        <v>1043</v>
      </c>
      <c r="N22" s="219">
        <v>14</v>
      </c>
      <c r="O22" s="219">
        <v>26</v>
      </c>
      <c r="P22" s="219">
        <v>630</v>
      </c>
      <c r="Q22" s="219"/>
      <c r="R22" s="219"/>
      <c r="S22" s="219"/>
      <c r="T22" s="229"/>
      <c r="U22" s="229">
        <v>2006</v>
      </c>
      <c r="V22" s="237"/>
      <c r="W22" s="237"/>
      <c r="X22" s="237"/>
      <c r="Y22" s="237"/>
      <c r="Z22" s="237"/>
      <c r="AA22" s="5"/>
      <c r="AB22" s="219">
        <v>7361</v>
      </c>
      <c r="AC22" s="229"/>
      <c r="AD22" s="22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229"/>
    </row>
    <row r="23" spans="1:50" ht="24.95" customHeight="1">
      <c r="A23" s="113"/>
      <c r="B23" s="114"/>
      <c r="C23" s="229" t="s">
        <v>1007</v>
      </c>
      <c r="D23" s="229" t="s">
        <v>1098</v>
      </c>
      <c r="E23" s="229" t="s">
        <v>1099</v>
      </c>
      <c r="F23" s="229" t="s">
        <v>828</v>
      </c>
      <c r="G23" s="242" t="s">
        <v>1100</v>
      </c>
      <c r="H23" s="230">
        <v>7085</v>
      </c>
      <c r="I23" s="230">
        <v>7085</v>
      </c>
      <c r="J23" s="230">
        <v>26096</v>
      </c>
      <c r="K23" s="5" t="s">
        <v>1101</v>
      </c>
      <c r="L23" s="5" t="s">
        <v>1042</v>
      </c>
      <c r="M23" s="5" t="s">
        <v>1043</v>
      </c>
      <c r="N23" s="230">
        <v>41</v>
      </c>
      <c r="O23" s="230">
        <v>49</v>
      </c>
      <c r="P23" s="230">
        <v>1867</v>
      </c>
      <c r="Q23" s="230">
        <v>32</v>
      </c>
      <c r="R23" s="230">
        <v>13650</v>
      </c>
      <c r="S23" s="230">
        <v>20000</v>
      </c>
      <c r="T23" s="229" t="s">
        <v>1044</v>
      </c>
      <c r="U23" s="229">
        <v>1979</v>
      </c>
      <c r="V23" s="87">
        <v>5400</v>
      </c>
      <c r="W23" s="5"/>
      <c r="X23" s="5"/>
      <c r="Y23" s="5"/>
      <c r="Z23" s="5"/>
      <c r="AA23" s="5"/>
      <c r="AB23" s="219"/>
      <c r="AC23" s="229" t="s">
        <v>1102</v>
      </c>
      <c r="AD23" s="229"/>
      <c r="AE23" s="5" t="s">
        <v>1045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229"/>
    </row>
    <row r="24" spans="1:50" s="204" customFormat="1" ht="24.95" customHeight="1">
      <c r="A24" s="140">
        <v>4</v>
      </c>
      <c r="B24" s="413"/>
      <c r="C24" s="243" t="s">
        <v>1</v>
      </c>
      <c r="D24" s="243"/>
      <c r="E24" s="243" t="s">
        <v>1103</v>
      </c>
      <c r="F24" s="243" t="s">
        <v>1</v>
      </c>
      <c r="G24" s="243" t="s">
        <v>1104</v>
      </c>
      <c r="H24" s="244">
        <v>5337</v>
      </c>
      <c r="I24" s="244">
        <v>1184.4000000000001</v>
      </c>
      <c r="J24" s="244">
        <v>1184</v>
      </c>
      <c r="K24" s="236" t="s">
        <v>62</v>
      </c>
      <c r="L24" s="236" t="s">
        <v>596</v>
      </c>
      <c r="M24" s="236" t="s">
        <v>59</v>
      </c>
      <c r="N24" s="244">
        <v>27.6</v>
      </c>
      <c r="O24" s="244">
        <v>33.5</v>
      </c>
      <c r="P24" s="244">
        <v>952</v>
      </c>
      <c r="Q24" s="244"/>
      <c r="R24" s="244"/>
      <c r="S24" s="244"/>
      <c r="T24" s="243"/>
      <c r="U24" s="243">
        <v>2004</v>
      </c>
      <c r="V24" s="245"/>
      <c r="W24" s="225">
        <v>22953</v>
      </c>
      <c r="X24" s="225"/>
      <c r="Y24" s="225"/>
      <c r="Z24" s="225"/>
      <c r="AA24" s="225"/>
      <c r="AB24" s="414">
        <v>826</v>
      </c>
      <c r="AC24" s="412"/>
      <c r="AD24" s="412"/>
      <c r="AE24" s="225" t="s">
        <v>1106</v>
      </c>
      <c r="AF24" s="225">
        <v>214</v>
      </c>
      <c r="AG24" s="225">
        <v>3671</v>
      </c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412"/>
    </row>
    <row r="25" spans="1:50" s="438" customFormat="1" ht="24.95" customHeight="1">
      <c r="A25" s="434"/>
      <c r="B25" s="435"/>
      <c r="C25" s="439" t="s">
        <v>3475</v>
      </c>
      <c r="D25" s="439"/>
      <c r="E25" s="439" t="s">
        <v>3476</v>
      </c>
      <c r="F25" s="439" t="s">
        <v>3475</v>
      </c>
      <c r="G25" s="439" t="s">
        <v>3477</v>
      </c>
      <c r="H25" s="440">
        <v>5876</v>
      </c>
      <c r="I25" s="440">
        <v>2332</v>
      </c>
      <c r="J25" s="440">
        <v>2954</v>
      </c>
      <c r="K25" s="441" t="s">
        <v>3478</v>
      </c>
      <c r="L25" s="442" t="s">
        <v>3479</v>
      </c>
      <c r="M25" s="442" t="s">
        <v>3480</v>
      </c>
      <c r="N25" s="440">
        <v>65</v>
      </c>
      <c r="O25" s="440">
        <v>29</v>
      </c>
      <c r="P25" s="440">
        <v>1885</v>
      </c>
      <c r="Q25" s="440">
        <v>15</v>
      </c>
      <c r="R25" s="440">
        <v>200</v>
      </c>
      <c r="S25" s="440">
        <v>400</v>
      </c>
      <c r="T25" s="439" t="s">
        <v>3481</v>
      </c>
      <c r="U25" s="439">
        <v>2013</v>
      </c>
      <c r="V25" s="442"/>
      <c r="W25" s="442"/>
      <c r="X25" s="442"/>
      <c r="Y25" s="442"/>
      <c r="Z25" s="442"/>
      <c r="AA25" s="442"/>
      <c r="AB25" s="440">
        <v>8990</v>
      </c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6"/>
    </row>
    <row r="26" spans="1:50" ht="24.95" customHeight="1">
      <c r="A26" s="113"/>
      <c r="B26" s="114"/>
      <c r="C26" s="229" t="s">
        <v>1007</v>
      </c>
      <c r="D26" s="229"/>
      <c r="E26" s="229" t="s">
        <v>1107</v>
      </c>
      <c r="F26" s="229" t="s">
        <v>1009</v>
      </c>
      <c r="G26" s="242" t="s">
        <v>1010</v>
      </c>
      <c r="H26" s="219">
        <v>30548</v>
      </c>
      <c r="I26" s="219">
        <v>14016</v>
      </c>
      <c r="J26" s="219">
        <v>30548</v>
      </c>
      <c r="K26" s="5" t="s">
        <v>1059</v>
      </c>
      <c r="L26" s="5" t="s">
        <v>1108</v>
      </c>
      <c r="M26" s="5" t="s">
        <v>1043</v>
      </c>
      <c r="N26" s="219" t="s">
        <v>1109</v>
      </c>
      <c r="O26" s="219">
        <v>91.8</v>
      </c>
      <c r="P26" s="219">
        <v>6060</v>
      </c>
      <c r="Q26" s="219">
        <v>15</v>
      </c>
      <c r="R26" s="219">
        <v>14595</v>
      </c>
      <c r="S26" s="219"/>
      <c r="T26" s="229" t="s">
        <v>1044</v>
      </c>
      <c r="U26" s="229">
        <v>1986</v>
      </c>
      <c r="V26" s="87"/>
      <c r="W26" s="5"/>
      <c r="X26" s="5"/>
      <c r="Y26" s="5"/>
      <c r="Z26" s="5"/>
      <c r="AA26" s="5"/>
      <c r="AB26" s="219">
        <v>16900</v>
      </c>
      <c r="AC26" s="229"/>
      <c r="AD26" s="229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229"/>
    </row>
    <row r="27" spans="1:50" ht="24.95" customHeight="1">
      <c r="A27" s="113"/>
      <c r="B27" s="114"/>
      <c r="C27" s="229" t="s">
        <v>1007</v>
      </c>
      <c r="D27" s="229"/>
      <c r="E27" s="229" t="s">
        <v>1110</v>
      </c>
      <c r="F27" s="229" t="s">
        <v>1009</v>
      </c>
      <c r="G27" s="242" t="s">
        <v>1010</v>
      </c>
      <c r="H27" s="219">
        <v>16358</v>
      </c>
      <c r="I27" s="219">
        <v>8658</v>
      </c>
      <c r="J27" s="219">
        <v>16358</v>
      </c>
      <c r="K27" s="5" t="s">
        <v>1059</v>
      </c>
      <c r="L27" s="5" t="s">
        <v>1111</v>
      </c>
      <c r="M27" s="5" t="s">
        <v>1043</v>
      </c>
      <c r="N27" s="219" t="s">
        <v>1109</v>
      </c>
      <c r="O27" s="219">
        <v>63</v>
      </c>
      <c r="P27" s="219">
        <v>3010</v>
      </c>
      <c r="Q27" s="219">
        <v>14</v>
      </c>
      <c r="R27" s="219">
        <v>6858</v>
      </c>
      <c r="S27" s="219"/>
      <c r="T27" s="229" t="s">
        <v>1044</v>
      </c>
      <c r="U27" s="229">
        <v>1986</v>
      </c>
      <c r="V27" s="87"/>
      <c r="W27" s="5"/>
      <c r="X27" s="5"/>
      <c r="Y27" s="5"/>
      <c r="Z27" s="5"/>
      <c r="AA27" s="5"/>
      <c r="AB27" s="219">
        <v>10200</v>
      </c>
      <c r="AC27" s="229"/>
      <c r="AD27" s="229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229"/>
      <c r="AW27" s="156"/>
      <c r="AX27" s="156"/>
    </row>
    <row r="28" spans="1:50" ht="24.95" customHeight="1">
      <c r="A28" s="113"/>
      <c r="B28" s="114"/>
      <c r="C28" s="116" t="s">
        <v>1029</v>
      </c>
      <c r="D28" s="116"/>
      <c r="E28" s="116" t="s">
        <v>1112</v>
      </c>
      <c r="F28" s="116" t="s">
        <v>1029</v>
      </c>
      <c r="G28" s="116" t="s">
        <v>1113</v>
      </c>
      <c r="H28" s="233">
        <v>12512</v>
      </c>
      <c r="I28" s="233">
        <v>1149</v>
      </c>
      <c r="J28" s="233">
        <v>1462</v>
      </c>
      <c r="K28" s="8" t="s">
        <v>1105</v>
      </c>
      <c r="L28" s="8" t="s">
        <v>1052</v>
      </c>
      <c r="M28" s="8" t="s">
        <v>1043</v>
      </c>
      <c r="N28" s="233">
        <v>16.8</v>
      </c>
      <c r="O28" s="233">
        <v>69.599999999999994</v>
      </c>
      <c r="P28" s="233">
        <v>1462.7</v>
      </c>
      <c r="Q28" s="233">
        <v>10.8</v>
      </c>
      <c r="R28" s="233"/>
      <c r="S28" s="233"/>
      <c r="T28" s="116"/>
      <c r="U28" s="116">
        <v>2008</v>
      </c>
      <c r="V28" s="8"/>
      <c r="W28" s="8"/>
      <c r="X28" s="8"/>
      <c r="Y28" s="8"/>
      <c r="Z28" s="8"/>
      <c r="AA28" s="8"/>
      <c r="AB28" s="203">
        <v>588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116"/>
    </row>
    <row r="29" spans="1:50" ht="24.95" customHeight="1">
      <c r="A29" s="113"/>
      <c r="B29" s="114"/>
      <c r="C29" s="116" t="s">
        <v>1029</v>
      </c>
      <c r="D29" s="116"/>
      <c r="E29" s="116" t="s">
        <v>1114</v>
      </c>
      <c r="F29" s="116" t="s">
        <v>1029</v>
      </c>
      <c r="G29" s="116" t="s">
        <v>1113</v>
      </c>
      <c r="H29" s="233">
        <v>341</v>
      </c>
      <c r="I29" s="233">
        <v>340</v>
      </c>
      <c r="J29" s="233">
        <v>325</v>
      </c>
      <c r="K29" s="8" t="s">
        <v>1105</v>
      </c>
      <c r="L29" s="8" t="s">
        <v>1115</v>
      </c>
      <c r="M29" s="8" t="s">
        <v>1116</v>
      </c>
      <c r="N29" s="233">
        <v>11.4</v>
      </c>
      <c r="O29" s="233">
        <v>27.6</v>
      </c>
      <c r="P29" s="233">
        <v>325.2</v>
      </c>
      <c r="Q29" s="233">
        <v>7.2</v>
      </c>
      <c r="R29" s="233"/>
      <c r="S29" s="233"/>
      <c r="T29" s="116"/>
      <c r="U29" s="116">
        <v>2008</v>
      </c>
      <c r="V29" s="87"/>
      <c r="W29" s="5"/>
      <c r="X29" s="5"/>
      <c r="Y29" s="5"/>
      <c r="Z29" s="5"/>
      <c r="AA29" s="5"/>
      <c r="AB29" s="219"/>
      <c r="AC29" s="229"/>
      <c r="AD29" s="229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229"/>
    </row>
  </sheetData>
  <mergeCells count="25">
    <mergeCell ref="AC2:AD2"/>
    <mergeCell ref="AI3:AM3"/>
    <mergeCell ref="A2:A3"/>
    <mergeCell ref="B2:B3"/>
    <mergeCell ref="C2:C3"/>
    <mergeCell ref="D2:D3"/>
    <mergeCell ref="AE3:AF3"/>
    <mergeCell ref="AE2:AH2"/>
    <mergeCell ref="L2:Q2"/>
    <mergeCell ref="R2:T2"/>
    <mergeCell ref="AN3:AR3"/>
    <mergeCell ref="AS3:AU3"/>
    <mergeCell ref="B1:E1"/>
    <mergeCell ref="T1:AV1"/>
    <mergeCell ref="E2:E3"/>
    <mergeCell ref="F2:F3"/>
    <mergeCell ref="G2:G3"/>
    <mergeCell ref="H2:H3"/>
    <mergeCell ref="I2:I3"/>
    <mergeCell ref="J2:J3"/>
    <mergeCell ref="K2:K3"/>
    <mergeCell ref="AV2:AV3"/>
    <mergeCell ref="U2:U3"/>
    <mergeCell ref="V2:AB3"/>
    <mergeCell ref="AI2:AU2"/>
  </mergeCells>
  <phoneticPr fontId="2" type="noConversion"/>
  <pageMargins left="0.75" right="0.75" top="1" bottom="0.98" header="0.5" footer="0.5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E8"/>
  <sheetViews>
    <sheetView topLeftCell="B1" zoomScaleSheetLayoutView="100" workbookViewId="0">
      <pane ySplit="3" topLeftCell="A4" activePane="bottomLeft" state="frozen"/>
      <selection pane="bottomLeft" activeCell="H25" sqref="H25"/>
    </sheetView>
  </sheetViews>
  <sheetFormatPr defaultRowHeight="10.5"/>
  <cols>
    <col min="1" max="1" width="5.21875" style="21" hidden="1" customWidth="1"/>
    <col min="2" max="2" width="3.77734375" style="56" customWidth="1"/>
    <col min="3" max="3" width="5.33203125" style="56" customWidth="1"/>
    <col min="4" max="4" width="22" style="21" hidden="1" customWidth="1"/>
    <col min="5" max="5" width="12.88671875" style="25" customWidth="1"/>
    <col min="6" max="6" width="8.109375" style="21" customWidth="1"/>
    <col min="7" max="7" width="32.88671875" style="21" hidden="1" customWidth="1"/>
    <col min="8" max="8" width="12.6640625" style="21" customWidth="1"/>
    <col min="9" max="9" width="8" style="21" hidden="1" customWidth="1"/>
    <col min="10" max="10" width="25.33203125" style="21" hidden="1" customWidth="1"/>
    <col min="11" max="11" width="7.77734375" style="37" customWidth="1"/>
    <col min="12" max="13" width="7.44140625" style="37" customWidth="1"/>
    <col min="14" max="14" width="7.21875" style="56" customWidth="1"/>
    <col min="15" max="15" width="12.6640625" style="21" customWidth="1"/>
    <col min="16" max="17" width="14.6640625" style="21" hidden="1" customWidth="1"/>
    <col min="18" max="18" width="16.6640625" style="21" hidden="1" customWidth="1"/>
    <col min="19" max="19" width="20" style="21" hidden="1" customWidth="1"/>
    <col min="20" max="20" width="6.6640625" style="21" bestFit="1" customWidth="1"/>
    <col min="21" max="21" width="4" style="24" customWidth="1"/>
    <col min="22" max="22" width="4.33203125" style="24" customWidth="1"/>
    <col min="23" max="23" width="4.5546875" style="24" customWidth="1"/>
    <col min="24" max="24" width="4" style="24" customWidth="1"/>
    <col min="25" max="25" width="5.6640625" style="37" bestFit="1" customWidth="1"/>
    <col min="26" max="26" width="5.21875" style="24" customWidth="1"/>
    <col min="27" max="27" width="5.44140625" style="56" bestFit="1" customWidth="1"/>
    <col min="28" max="28" width="4.77734375" style="21" customWidth="1"/>
    <col min="29" max="29" width="9.44140625" style="63" hidden="1" customWidth="1"/>
    <col min="30" max="30" width="14.44140625" style="21" hidden="1" customWidth="1"/>
    <col min="31" max="31" width="10.77734375" style="21" hidden="1" customWidth="1"/>
    <col min="32" max="32" width="15.33203125" style="21" hidden="1" customWidth="1"/>
    <col min="33" max="33" width="2.6640625" style="21" hidden="1" customWidth="1"/>
    <col min="34" max="34" width="3.21875" style="21" hidden="1" customWidth="1"/>
    <col min="35" max="35" width="6.33203125" style="37" bestFit="1" customWidth="1"/>
    <col min="36" max="36" width="10.77734375" style="21" hidden="1" customWidth="1"/>
    <col min="37" max="37" width="5.77734375" style="21" hidden="1" customWidth="1"/>
    <col min="38" max="38" width="23.6640625" style="21" hidden="1" customWidth="1"/>
    <col min="39" max="39" width="9.5546875" style="21" hidden="1" customWidth="1"/>
    <col min="40" max="40" width="15.33203125" style="21" hidden="1" customWidth="1"/>
    <col min="41" max="41" width="25.88671875" style="21" hidden="1" customWidth="1"/>
    <col min="42" max="42" width="28.44140625" style="21" hidden="1" customWidth="1"/>
    <col min="43" max="43" width="18.109375" style="21" hidden="1" customWidth="1"/>
    <col min="44" max="44" width="17.5546875" style="21" hidden="1" customWidth="1"/>
    <col min="45" max="45" width="21.88671875" style="21" hidden="1" customWidth="1"/>
    <col min="46" max="46" width="19.5546875" style="21" hidden="1" customWidth="1"/>
    <col min="47" max="47" width="21" style="21" hidden="1" customWidth="1"/>
    <col min="48" max="48" width="22.21875" style="21" hidden="1" customWidth="1"/>
    <col min="49" max="49" width="12.21875" style="21" hidden="1" customWidth="1"/>
    <col min="50" max="50" width="20.44140625" style="21" hidden="1" customWidth="1"/>
    <col min="51" max="51" width="18.109375" style="21" hidden="1" customWidth="1"/>
    <col min="52" max="52" width="22" style="21" hidden="1" customWidth="1"/>
    <col min="53" max="53" width="12.21875" style="21" hidden="1" customWidth="1"/>
    <col min="54" max="54" width="7.77734375" style="21" hidden="1" customWidth="1"/>
    <col min="55" max="55" width="22.5546875" style="21" hidden="1" customWidth="1"/>
    <col min="56" max="56" width="18.109375" style="21" hidden="1" customWidth="1"/>
    <col min="57" max="57" width="9" style="21" customWidth="1"/>
    <col min="58" max="16384" width="8.88671875" style="21"/>
  </cols>
  <sheetData>
    <row r="1" spans="1:57" ht="20.100000000000001" customHeight="1">
      <c r="B1" s="471" t="s">
        <v>54</v>
      </c>
      <c r="C1" s="515"/>
      <c r="D1" s="515"/>
      <c r="E1" s="515"/>
      <c r="AA1" s="472" t="s">
        <v>482</v>
      </c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</row>
    <row r="2" spans="1:57" ht="20.25" customHeight="1">
      <c r="A2" s="483" t="s">
        <v>483</v>
      </c>
      <c r="B2" s="469" t="s">
        <v>484</v>
      </c>
      <c r="C2" s="469" t="s">
        <v>485</v>
      </c>
      <c r="D2" s="469" t="s">
        <v>486</v>
      </c>
      <c r="E2" s="469" t="s">
        <v>487</v>
      </c>
      <c r="F2" s="469" t="s">
        <v>488</v>
      </c>
      <c r="G2" s="469" t="s">
        <v>489</v>
      </c>
      <c r="H2" s="469" t="s">
        <v>490</v>
      </c>
      <c r="I2" s="469" t="s">
        <v>491</v>
      </c>
      <c r="J2" s="469" t="s">
        <v>492</v>
      </c>
      <c r="K2" s="469" t="s">
        <v>493</v>
      </c>
      <c r="L2" s="469" t="s">
        <v>494</v>
      </c>
      <c r="M2" s="469" t="s">
        <v>495</v>
      </c>
      <c r="N2" s="469" t="s">
        <v>569</v>
      </c>
      <c r="O2" s="469" t="s">
        <v>496</v>
      </c>
      <c r="P2" s="469"/>
      <c r="Q2" s="469"/>
      <c r="R2" s="469"/>
      <c r="S2" s="469"/>
      <c r="T2" s="469"/>
      <c r="U2" s="469"/>
      <c r="V2" s="469"/>
      <c r="W2" s="469"/>
      <c r="X2" s="469"/>
      <c r="Y2" s="469" t="s">
        <v>319</v>
      </c>
      <c r="Z2" s="469"/>
      <c r="AA2" s="469"/>
      <c r="AB2" s="469" t="s">
        <v>233</v>
      </c>
      <c r="AC2" s="513" t="s">
        <v>594</v>
      </c>
      <c r="AD2" s="513"/>
      <c r="AE2" s="513"/>
      <c r="AF2" s="513"/>
      <c r="AG2" s="513"/>
      <c r="AH2" s="513"/>
      <c r="AI2" s="513"/>
      <c r="AJ2" s="469" t="s">
        <v>499</v>
      </c>
      <c r="AK2" s="469"/>
      <c r="AL2" s="469" t="s">
        <v>500</v>
      </c>
      <c r="AM2" s="469"/>
      <c r="AN2" s="469"/>
      <c r="AO2" s="470"/>
      <c r="AP2" s="469" t="s">
        <v>501</v>
      </c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69" t="s">
        <v>502</v>
      </c>
    </row>
    <row r="3" spans="1:57" ht="23.25" customHeight="1">
      <c r="A3" s="483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78" t="s">
        <v>321</v>
      </c>
      <c r="P3" s="81" t="s">
        <v>322</v>
      </c>
      <c r="Q3" s="81" t="s">
        <v>323</v>
      </c>
      <c r="R3" s="81" t="s">
        <v>587</v>
      </c>
      <c r="S3" s="81" t="s">
        <v>452</v>
      </c>
      <c r="T3" s="78" t="s">
        <v>237</v>
      </c>
      <c r="U3" s="81" t="s">
        <v>226</v>
      </c>
      <c r="V3" s="81" t="s">
        <v>227</v>
      </c>
      <c r="W3" s="81" t="s">
        <v>212</v>
      </c>
      <c r="X3" s="81" t="s">
        <v>324</v>
      </c>
      <c r="Y3" s="78" t="s">
        <v>566</v>
      </c>
      <c r="Z3" s="78" t="s">
        <v>406</v>
      </c>
      <c r="AA3" s="78" t="s">
        <v>125</v>
      </c>
      <c r="AB3" s="469"/>
      <c r="AC3" s="514"/>
      <c r="AD3" s="514"/>
      <c r="AE3" s="514"/>
      <c r="AF3" s="514"/>
      <c r="AG3" s="514"/>
      <c r="AH3" s="514"/>
      <c r="AI3" s="514"/>
      <c r="AJ3" s="78" t="s">
        <v>570</v>
      </c>
      <c r="AK3" s="78" t="s">
        <v>571</v>
      </c>
      <c r="AL3" s="469" t="s">
        <v>572</v>
      </c>
      <c r="AM3" s="469"/>
      <c r="AN3" s="81" t="s">
        <v>325</v>
      </c>
      <c r="AO3" s="81" t="s">
        <v>574</v>
      </c>
      <c r="AP3" s="469" t="s">
        <v>575</v>
      </c>
      <c r="AQ3" s="470"/>
      <c r="AR3" s="470"/>
      <c r="AS3" s="470"/>
      <c r="AT3" s="470"/>
      <c r="AU3" s="469" t="s">
        <v>576</v>
      </c>
      <c r="AV3" s="470"/>
      <c r="AW3" s="470"/>
      <c r="AX3" s="470"/>
      <c r="AY3" s="470"/>
      <c r="AZ3" s="469" t="s">
        <v>236</v>
      </c>
      <c r="BA3" s="470"/>
      <c r="BB3" s="470"/>
      <c r="BC3" s="470"/>
      <c r="BD3" s="470"/>
      <c r="BE3" s="469"/>
    </row>
    <row r="4" spans="1:57" s="11" customFormat="1" ht="29.25" customHeight="1">
      <c r="A4" s="10"/>
      <c r="B4" s="125" t="s">
        <v>71</v>
      </c>
      <c r="C4" s="229" t="s">
        <v>72</v>
      </c>
      <c r="D4" s="5"/>
      <c r="E4" s="118">
        <f>COUNTA(E5:E8)</f>
        <v>4</v>
      </c>
      <c r="F4" s="5"/>
      <c r="G4" s="5"/>
      <c r="H4" s="5"/>
      <c r="I4" s="5"/>
      <c r="J4" s="5"/>
      <c r="K4" s="219"/>
      <c r="L4" s="219">
        <f>SUM(L5:L8)</f>
        <v>13573</v>
      </c>
      <c r="M4" s="219">
        <f>SUM(M5:M8)</f>
        <v>30069</v>
      </c>
      <c r="N4" s="229"/>
      <c r="O4" s="5"/>
      <c r="P4" s="8"/>
      <c r="Q4" s="8"/>
      <c r="R4" s="8"/>
      <c r="S4" s="8"/>
      <c r="T4" s="229"/>
      <c r="U4" s="203"/>
      <c r="V4" s="203"/>
      <c r="W4" s="203"/>
      <c r="X4" s="203"/>
      <c r="Y4" s="219"/>
      <c r="Z4" s="219"/>
      <c r="AA4" s="229"/>
      <c r="AB4" s="229"/>
      <c r="AC4" s="87"/>
      <c r="AD4" s="5"/>
      <c r="AE4" s="5"/>
      <c r="AF4" s="5"/>
      <c r="AG4" s="5"/>
      <c r="AH4" s="5"/>
      <c r="AI4" s="126"/>
      <c r="AJ4" s="229"/>
      <c r="AK4" s="229"/>
      <c r="AL4" s="5"/>
      <c r="AM4" s="5"/>
      <c r="AN4" s="5"/>
      <c r="AO4" s="8"/>
      <c r="AP4" s="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s="11" customFormat="1" ht="29.25" customHeight="1">
      <c r="A5" s="148" t="s">
        <v>314</v>
      </c>
      <c r="B5" s="114"/>
      <c r="C5" s="229" t="s">
        <v>73</v>
      </c>
      <c r="D5" s="5" t="s">
        <v>74</v>
      </c>
      <c r="E5" s="229" t="s">
        <v>75</v>
      </c>
      <c r="F5" s="229" t="s">
        <v>76</v>
      </c>
      <c r="G5" s="229" t="s">
        <v>77</v>
      </c>
      <c r="H5" s="229" t="s">
        <v>78</v>
      </c>
      <c r="I5" s="5"/>
      <c r="J5" s="5" t="s">
        <v>79</v>
      </c>
      <c r="K5" s="219">
        <v>12817</v>
      </c>
      <c r="L5" s="219">
        <v>5778</v>
      </c>
      <c r="M5" s="219">
        <v>12817</v>
      </c>
      <c r="N5" s="229" t="s">
        <v>80</v>
      </c>
      <c r="O5" s="5" t="s">
        <v>81</v>
      </c>
      <c r="P5" s="5">
        <v>0</v>
      </c>
      <c r="Q5" s="224">
        <v>0</v>
      </c>
      <c r="R5" s="5"/>
      <c r="S5" s="5"/>
      <c r="T5" s="229" t="s">
        <v>82</v>
      </c>
      <c r="U5" s="219">
        <v>14</v>
      </c>
      <c r="V5" s="219">
        <v>14</v>
      </c>
      <c r="W5" s="219">
        <v>604</v>
      </c>
      <c r="X5" s="219">
        <v>22</v>
      </c>
      <c r="Y5" s="219">
        <v>1184</v>
      </c>
      <c r="Z5" s="219"/>
      <c r="AA5" s="229" t="s">
        <v>83</v>
      </c>
      <c r="AB5" s="229">
        <v>1986</v>
      </c>
      <c r="AC5" s="87"/>
      <c r="AD5" s="5"/>
      <c r="AE5" s="5"/>
      <c r="AF5" s="5"/>
      <c r="AG5" s="5"/>
      <c r="AH5" s="5"/>
      <c r="AI5" s="219"/>
      <c r="AJ5" s="229"/>
      <c r="AK5" s="229"/>
      <c r="AL5" s="5" t="s">
        <v>84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 t="s">
        <v>85</v>
      </c>
    </row>
    <row r="6" spans="1:57" s="11" customFormat="1" ht="29.25" customHeight="1">
      <c r="A6" s="148"/>
      <c r="B6" s="114"/>
      <c r="C6" s="229" t="s">
        <v>86</v>
      </c>
      <c r="D6" s="5"/>
      <c r="E6" s="229" t="s">
        <v>87</v>
      </c>
      <c r="F6" s="229" t="s">
        <v>88</v>
      </c>
      <c r="G6" s="229"/>
      <c r="H6" s="229" t="s">
        <v>88</v>
      </c>
      <c r="I6" s="5"/>
      <c r="J6" s="219"/>
      <c r="K6" s="246"/>
      <c r="L6" s="219">
        <v>3623</v>
      </c>
      <c r="M6" s="219">
        <v>7793</v>
      </c>
      <c r="N6" s="229" t="s">
        <v>89</v>
      </c>
      <c r="O6" s="5" t="s">
        <v>90</v>
      </c>
      <c r="P6" s="5"/>
      <c r="Q6" s="224"/>
      <c r="R6" s="5"/>
      <c r="S6" s="5" t="s">
        <v>82</v>
      </c>
      <c r="T6" s="229"/>
      <c r="U6" s="219"/>
      <c r="V6" s="247"/>
      <c r="W6" s="219">
        <v>5135</v>
      </c>
      <c r="X6" s="124"/>
      <c r="Y6" s="219"/>
      <c r="Z6" s="5"/>
      <c r="AA6" s="239"/>
      <c r="AB6" s="229">
        <v>2003</v>
      </c>
      <c r="AC6" s="5"/>
      <c r="AD6" s="5"/>
      <c r="AE6" s="5"/>
      <c r="AF6" s="5"/>
      <c r="AG6" s="219">
        <v>13675</v>
      </c>
      <c r="AH6" s="229"/>
      <c r="AI6" s="219">
        <v>12000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 t="s">
        <v>91</v>
      </c>
      <c r="BD6" s="238"/>
      <c r="BE6" s="227"/>
    </row>
    <row r="7" spans="1:57" s="11" customFormat="1" ht="29.25" customHeight="1">
      <c r="A7" s="149">
        <v>4</v>
      </c>
      <c r="B7" s="114"/>
      <c r="C7" s="229" t="s">
        <v>86</v>
      </c>
      <c r="D7" s="5" t="s">
        <v>92</v>
      </c>
      <c r="E7" s="229" t="s">
        <v>93</v>
      </c>
      <c r="F7" s="229" t="s">
        <v>88</v>
      </c>
      <c r="G7" s="229" t="s">
        <v>77</v>
      </c>
      <c r="H7" s="242" t="s">
        <v>88</v>
      </c>
      <c r="I7" s="5">
        <v>14</v>
      </c>
      <c r="J7" s="5"/>
      <c r="K7" s="219"/>
      <c r="L7" s="219">
        <v>1566</v>
      </c>
      <c r="M7" s="219">
        <v>4402</v>
      </c>
      <c r="N7" s="229" t="s">
        <v>89</v>
      </c>
      <c r="O7" s="5" t="s">
        <v>94</v>
      </c>
      <c r="P7" s="5">
        <v>0</v>
      </c>
      <c r="Q7" s="224">
        <v>0</v>
      </c>
      <c r="R7" s="5"/>
      <c r="S7" s="5"/>
      <c r="T7" s="229" t="s">
        <v>82</v>
      </c>
      <c r="U7" s="219">
        <v>24</v>
      </c>
      <c r="V7" s="219">
        <v>45</v>
      </c>
      <c r="W7" s="219">
        <v>1080</v>
      </c>
      <c r="X7" s="219">
        <v>15</v>
      </c>
      <c r="Y7" s="219"/>
      <c r="Z7" s="219"/>
      <c r="AA7" s="229"/>
      <c r="AB7" s="229">
        <v>1978</v>
      </c>
      <c r="AC7" s="87">
        <v>5400</v>
      </c>
      <c r="AD7" s="5"/>
      <c r="AE7" s="5"/>
      <c r="AF7" s="5"/>
      <c r="AG7" s="5"/>
      <c r="AH7" s="5"/>
      <c r="AI7" s="219"/>
      <c r="AJ7" s="229" t="s">
        <v>95</v>
      </c>
      <c r="AK7" s="229"/>
      <c r="AL7" s="5" t="s">
        <v>84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s="11" customFormat="1" ht="29.25" customHeight="1">
      <c r="A8" s="148">
        <v>5</v>
      </c>
      <c r="B8" s="120"/>
      <c r="C8" s="229" t="s">
        <v>86</v>
      </c>
      <c r="D8" s="5" t="s">
        <v>96</v>
      </c>
      <c r="E8" s="229" t="s">
        <v>97</v>
      </c>
      <c r="F8" s="229" t="s">
        <v>88</v>
      </c>
      <c r="G8" s="229" t="s">
        <v>98</v>
      </c>
      <c r="H8" s="229" t="s">
        <v>88</v>
      </c>
      <c r="I8" s="5">
        <v>30</v>
      </c>
      <c r="J8" s="5" t="s">
        <v>99</v>
      </c>
      <c r="K8" s="219"/>
      <c r="L8" s="219">
        <v>2606</v>
      </c>
      <c r="M8" s="219">
        <v>5057</v>
      </c>
      <c r="N8" s="229" t="s">
        <v>89</v>
      </c>
      <c r="O8" s="5" t="s">
        <v>100</v>
      </c>
      <c r="P8" s="5"/>
      <c r="Q8" s="224"/>
      <c r="R8" s="5"/>
      <c r="S8" s="5"/>
      <c r="T8" s="229" t="s">
        <v>82</v>
      </c>
      <c r="U8" s="219"/>
      <c r="V8" s="219"/>
      <c r="W8" s="219">
        <v>3922</v>
      </c>
      <c r="X8" s="219"/>
      <c r="Y8" s="219"/>
      <c r="Z8" s="219"/>
      <c r="AA8" s="229"/>
      <c r="AB8" s="229">
        <v>2005</v>
      </c>
      <c r="AC8" s="87"/>
      <c r="AD8" s="5">
        <v>1110</v>
      </c>
      <c r="AE8" s="5">
        <v>3000</v>
      </c>
      <c r="AF8" s="5"/>
      <c r="AG8" s="5"/>
      <c r="AH8" s="5"/>
      <c r="AI8" s="219">
        <v>7500</v>
      </c>
      <c r="AJ8" s="229"/>
      <c r="AK8" s="229"/>
      <c r="AL8" s="5"/>
      <c r="AM8" s="5"/>
      <c r="AN8" s="5"/>
      <c r="AO8" s="5"/>
      <c r="AP8" s="5" t="s">
        <v>101</v>
      </c>
      <c r="AQ8" s="5">
        <v>1</v>
      </c>
      <c r="AR8" s="5">
        <v>1332</v>
      </c>
      <c r="AS8" s="231" t="s">
        <v>102</v>
      </c>
      <c r="AT8" s="5" t="s">
        <v>103</v>
      </c>
      <c r="AU8" s="5" t="s">
        <v>104</v>
      </c>
      <c r="AV8" s="5">
        <v>1</v>
      </c>
      <c r="AW8" s="5">
        <v>321</v>
      </c>
      <c r="AX8" s="5" t="s">
        <v>105</v>
      </c>
      <c r="AY8" s="5" t="s">
        <v>103</v>
      </c>
      <c r="AZ8" s="5" t="s">
        <v>106</v>
      </c>
      <c r="BA8" s="5">
        <v>1</v>
      </c>
      <c r="BB8" s="5">
        <v>1224</v>
      </c>
      <c r="BC8" s="5" t="s">
        <v>107</v>
      </c>
      <c r="BD8" s="5" t="s">
        <v>103</v>
      </c>
      <c r="BE8" s="123"/>
    </row>
  </sheetData>
  <mergeCells count="28">
    <mergeCell ref="B1:E1"/>
    <mergeCell ref="AA1:BE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E2:BE3"/>
    <mergeCell ref="AP3:AT3"/>
    <mergeCell ref="AP2:BD2"/>
    <mergeCell ref="AU3:AY3"/>
    <mergeCell ref="AZ3:BD3"/>
    <mergeCell ref="M2:M3"/>
    <mergeCell ref="N2:N3"/>
    <mergeCell ref="O2:X2"/>
    <mergeCell ref="AL3:AM3"/>
    <mergeCell ref="Y2:AA2"/>
    <mergeCell ref="AB2:AB3"/>
    <mergeCell ref="AJ2:AK2"/>
    <mergeCell ref="AL2:AO2"/>
    <mergeCell ref="AC2:AI3"/>
  </mergeCells>
  <phoneticPr fontId="2" type="noConversion"/>
  <pageMargins left="0.61" right="0.59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22</vt:i4>
      </vt:variant>
      <vt:variant>
        <vt:lpstr>이름이 지정된 범위</vt:lpstr>
      </vt:variant>
      <vt:variant>
        <vt:i4>36</vt:i4>
      </vt:variant>
    </vt:vector>
  </HeadingPairs>
  <TitlesOfParts>
    <vt:vector size="58" baseType="lpstr">
      <vt:lpstr>현황</vt:lpstr>
      <vt:lpstr>육상경기장</vt:lpstr>
      <vt:lpstr>축구장</vt:lpstr>
      <vt:lpstr>하키장</vt:lpstr>
      <vt:lpstr>야구장</vt:lpstr>
      <vt:lpstr>싸이클경기장</vt:lpstr>
      <vt:lpstr>테니스장</vt:lpstr>
      <vt:lpstr>구기체육관</vt:lpstr>
      <vt:lpstr>투기체육관</vt:lpstr>
      <vt:lpstr>생활체육관</vt:lpstr>
      <vt:lpstr>게이트볼장</vt:lpstr>
      <vt:lpstr>수영장</vt:lpstr>
      <vt:lpstr>롤러스케이트장</vt:lpstr>
      <vt:lpstr>국궁장</vt:lpstr>
      <vt:lpstr>양궁장</vt:lpstr>
      <vt:lpstr>승마장</vt:lpstr>
      <vt:lpstr>골프연습장</vt:lpstr>
      <vt:lpstr>요트장</vt:lpstr>
      <vt:lpstr>빙상장</vt:lpstr>
      <vt:lpstr>기타 체육시설</vt:lpstr>
      <vt:lpstr>일반개요</vt:lpstr>
      <vt:lpstr>공공체육시설의분류기준</vt:lpstr>
      <vt:lpstr>게이트볼장!Print_Area</vt:lpstr>
      <vt:lpstr>골프연습장!Print_Area</vt:lpstr>
      <vt:lpstr>국궁장!Print_Area</vt:lpstr>
      <vt:lpstr>'기타 체육시설'!Print_Area</vt:lpstr>
      <vt:lpstr>롤러스케이트장!Print_Area</vt:lpstr>
      <vt:lpstr>빙상장!Print_Area</vt:lpstr>
      <vt:lpstr>생활체육관!Print_Area</vt:lpstr>
      <vt:lpstr>수영장!Print_Area</vt:lpstr>
      <vt:lpstr>싸이클경기장!Print_Area</vt:lpstr>
      <vt:lpstr>야구장!Print_Area</vt:lpstr>
      <vt:lpstr>양궁장!Print_Area</vt:lpstr>
      <vt:lpstr>육상경기장!Print_Area</vt:lpstr>
      <vt:lpstr>일반개요!Print_Area</vt:lpstr>
      <vt:lpstr>축구장!Print_Area</vt:lpstr>
      <vt:lpstr>테니스장!Print_Area</vt:lpstr>
      <vt:lpstr>투기체육관!Print_Area</vt:lpstr>
      <vt:lpstr>하키장!Print_Area</vt:lpstr>
      <vt:lpstr>현황!Print_Area</vt:lpstr>
      <vt:lpstr>게이트볼장!Print_Titles</vt:lpstr>
      <vt:lpstr>골프연습장!Print_Titles</vt:lpstr>
      <vt:lpstr>구기체육관!Print_Titles</vt:lpstr>
      <vt:lpstr>국궁장!Print_Titles</vt:lpstr>
      <vt:lpstr>'기타 체육시설'!Print_Titles</vt:lpstr>
      <vt:lpstr>롤러스케이트장!Print_Titles</vt:lpstr>
      <vt:lpstr>빙상장!Print_Titles</vt:lpstr>
      <vt:lpstr>생활체육관!Print_Titles</vt:lpstr>
      <vt:lpstr>수영장!Print_Titles</vt:lpstr>
      <vt:lpstr>승마장!Print_Titles</vt:lpstr>
      <vt:lpstr>싸이클경기장!Print_Titles</vt:lpstr>
      <vt:lpstr>야구장!Print_Titles</vt:lpstr>
      <vt:lpstr>양궁장!Print_Titles</vt:lpstr>
      <vt:lpstr>요트장!Print_Titles</vt:lpstr>
      <vt:lpstr>육상경기장!Print_Titles</vt:lpstr>
      <vt:lpstr>축구장!Print_Titles</vt:lpstr>
      <vt:lpstr>테니스장!Print_Titles</vt:lpstr>
      <vt:lpstr>투기체육관!Print_Titles</vt:lpstr>
    </vt:vector>
  </TitlesOfParts>
  <Company>HANYANG UNIV.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정만철</dc:creator>
  <cp:lastModifiedBy>이순한</cp:lastModifiedBy>
  <cp:lastPrinted>2014-03-06T05:52:56Z</cp:lastPrinted>
  <dcterms:created xsi:type="dcterms:W3CDTF">2004-06-02T07:19:06Z</dcterms:created>
  <dcterms:modified xsi:type="dcterms:W3CDTF">2014-05-01T09:12:43Z</dcterms:modified>
</cp:coreProperties>
</file>