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5" yWindow="150" windowWidth="25140" windowHeight="14865"/>
  </bookViews>
  <sheets>
    <sheet name="일일민원 처리현황" sheetId="8" r:id="rId1"/>
    <sheet name="월누계" sheetId="11" r:id="rId2"/>
  </sheets>
  <calcPr calcId="125725"/>
</workbook>
</file>

<file path=xl/calcChain.xml><?xml version="1.0" encoding="utf-8"?>
<calcChain xmlns="http://schemas.openxmlformats.org/spreadsheetml/2006/main">
  <c r="J6" i="8"/>
  <c r="C46" i="11" l="1"/>
  <c r="C45"/>
  <c r="C44"/>
  <c r="C40"/>
  <c r="F44" i="8"/>
  <c r="F46" l="1"/>
  <c r="F45"/>
  <c r="J44" l="1"/>
  <c r="J45"/>
  <c r="J46"/>
  <c r="J18" l="1"/>
  <c r="J41" l="1"/>
  <c r="J7" l="1"/>
  <c r="J19" l="1"/>
  <c r="J20"/>
  <c r="J21"/>
  <c r="J22"/>
  <c r="J23"/>
  <c r="J24"/>
  <c r="J25"/>
  <c r="J26"/>
  <c r="J27"/>
  <c r="J28"/>
  <c r="J29"/>
  <c r="J30"/>
  <c r="J31"/>
  <c r="J32"/>
  <c r="C43" i="11" l="1"/>
  <c r="F43" i="8" s="1"/>
  <c r="C42" i="11"/>
  <c r="F42" i="8" s="1"/>
  <c r="C41" i="11"/>
  <c r="F41" i="8" s="1"/>
  <c r="F40"/>
  <c r="C39" i="11"/>
  <c r="F39" i="8" s="1"/>
  <c r="C38" i="11"/>
  <c r="F38" i="8" s="1"/>
  <c r="C37" i="11"/>
  <c r="F37" i="8" s="1"/>
  <c r="C36" i="11"/>
  <c r="F36" i="8" s="1"/>
  <c r="C35" i="11"/>
  <c r="F35" i="8" s="1"/>
  <c r="C34" i="11"/>
  <c r="F34" i="8" s="1"/>
  <c r="C33" i="11"/>
  <c r="F33" i="8" s="1"/>
  <c r="C32" i="11"/>
  <c r="F32" i="8" s="1"/>
  <c r="C31" i="11"/>
  <c r="F31" i="8" s="1"/>
  <c r="C30" i="11"/>
  <c r="F30" i="8" s="1"/>
  <c r="C29" i="11"/>
  <c r="F29" i="8" s="1"/>
  <c r="C28" i="11"/>
  <c r="F28" i="8" s="1"/>
  <c r="C27" i="11"/>
  <c r="F27" i="8" s="1"/>
  <c r="C26" i="11"/>
  <c r="F26" i="8" s="1"/>
  <c r="C25" i="11"/>
  <c r="F25" i="8" s="1"/>
  <c r="C24" i="11"/>
  <c r="F24" i="8" s="1"/>
  <c r="C22" i="11"/>
  <c r="F22" i="8" s="1"/>
  <c r="C23" i="11"/>
  <c r="F23" i="8" s="1"/>
  <c r="C21" i="11"/>
  <c r="F21" i="8" s="1"/>
  <c r="C20" i="11"/>
  <c r="F20" i="8" s="1"/>
  <c r="C19" i="11"/>
  <c r="F19" i="8" s="1"/>
  <c r="C18" i="11"/>
  <c r="F18" i="8" s="1"/>
  <c r="C17" i="11"/>
  <c r="F17" i="8" s="1"/>
  <c r="C16" i="11"/>
  <c r="F16" i="8" s="1"/>
  <c r="C15" i="11"/>
  <c r="F15" i="8" s="1"/>
  <c r="C14" i="11"/>
  <c r="F14" i="8" s="1"/>
  <c r="C13" i="11"/>
  <c r="F13" i="8" s="1"/>
  <c r="C12" i="11"/>
  <c r="F12" i="8" s="1"/>
  <c r="C11" i="11"/>
  <c r="F11" i="8" s="1"/>
  <c r="C10" i="11"/>
  <c r="F10" i="8" s="1"/>
  <c r="C9" i="11"/>
  <c r="F9" i="8" s="1"/>
  <c r="C8" i="11"/>
  <c r="F8" i="8" s="1"/>
  <c r="C7" i="11"/>
  <c r="F7" i="8" s="1"/>
  <c r="C6" i="11"/>
  <c r="F6" i="8" s="1"/>
  <c r="J39"/>
  <c r="J38"/>
  <c r="J37"/>
  <c r="J36"/>
  <c r="J35"/>
  <c r="J34"/>
  <c r="J33"/>
  <c r="J8"/>
  <c r="J9"/>
  <c r="J10"/>
  <c r="J11"/>
  <c r="J12"/>
  <c r="J13"/>
  <c r="J14"/>
  <c r="J15"/>
  <c r="J16"/>
  <c r="J17"/>
  <c r="J40"/>
  <c r="J42"/>
  <c r="J43"/>
  <c r="F5" l="1"/>
  <c r="C5"/>
  <c r="F5" i="11" l="1"/>
  <c r="O5" l="1"/>
  <c r="D5"/>
  <c r="E5"/>
  <c r="G5"/>
  <c r="H5"/>
  <c r="I5"/>
  <c r="J5"/>
  <c r="K5"/>
  <c r="L5"/>
  <c r="M5"/>
  <c r="N5"/>
  <c r="C5" l="1"/>
</calcChain>
</file>

<file path=xl/sharedStrings.xml><?xml version="1.0" encoding="utf-8"?>
<sst xmlns="http://schemas.openxmlformats.org/spreadsheetml/2006/main" count="127" uniqueCount="88">
  <si>
    <t xml:space="preserve">                    합              계</t>
    <phoneticPr fontId="1" type="noConversion"/>
  </si>
  <si>
    <t>진료 접수</t>
    <phoneticPr fontId="1" type="noConversion"/>
  </si>
  <si>
    <t>제증명 발급</t>
    <phoneticPr fontId="1" type="noConversion"/>
  </si>
  <si>
    <t>유기한 민원</t>
    <phoneticPr fontId="1" type="noConversion"/>
  </si>
  <si>
    <t>금연클리닉</t>
    <phoneticPr fontId="1" type="noConversion"/>
  </si>
  <si>
    <t>금연구역관리</t>
    <phoneticPr fontId="1" type="noConversion"/>
  </si>
  <si>
    <t>결핵검진 및 상담</t>
    <phoneticPr fontId="1" type="noConversion"/>
  </si>
  <si>
    <t>(보건분소)내과진료</t>
    <phoneticPr fontId="1" type="noConversion"/>
  </si>
  <si>
    <t>(보건분소)예방접종</t>
    <phoneticPr fontId="1" type="noConversion"/>
  </si>
  <si>
    <t>위생민원실 민원신고</t>
    <phoneticPr fontId="1" type="noConversion"/>
  </si>
  <si>
    <t>동물관련 민원신고</t>
    <phoneticPr fontId="1" type="noConversion"/>
  </si>
  <si>
    <t>사      업      명</t>
    <phoneticPr fontId="1" type="noConversion"/>
  </si>
  <si>
    <r>
      <t>1차 진료실</t>
    </r>
    <r>
      <rPr>
        <b/>
        <sz val="10"/>
        <color indexed="23"/>
        <rFont val="맑은 고딕"/>
        <family val="3"/>
        <charset val="129"/>
      </rPr>
      <t/>
    </r>
    <phoneticPr fontId="8" type="noConversion"/>
  </si>
  <si>
    <t>구강보건실 운영</t>
    <phoneticPr fontId="8" type="noConversion"/>
  </si>
  <si>
    <r>
      <t>한방 진료실</t>
    </r>
    <r>
      <rPr>
        <b/>
        <sz val="10"/>
        <color indexed="23"/>
        <rFont val="맑은 고딕"/>
        <family val="3"/>
        <charset val="129"/>
      </rPr>
      <t/>
    </r>
    <phoneticPr fontId="8" type="noConversion"/>
  </si>
  <si>
    <t>조제실</t>
    <phoneticPr fontId="8" type="noConversion"/>
  </si>
  <si>
    <t>물리치료실</t>
    <phoneticPr fontId="8" type="noConversion"/>
  </si>
  <si>
    <t>재활치료</t>
    <phoneticPr fontId="8" type="noConversion"/>
  </si>
  <si>
    <t>건강증진센터</t>
    <phoneticPr fontId="8" type="noConversion"/>
  </si>
  <si>
    <t>임상병리실</t>
    <phoneticPr fontId="8" type="noConversion"/>
  </si>
  <si>
    <t>임상병리실(C형간염 채혈)</t>
    <phoneticPr fontId="8" type="noConversion"/>
  </si>
  <si>
    <t>방사선실</t>
    <phoneticPr fontId="8" type="noConversion"/>
  </si>
  <si>
    <t>대사증후군 관리</t>
    <phoneticPr fontId="8" type="noConversion"/>
  </si>
  <si>
    <t>미숙아 등 의료비 지원</t>
    <phoneticPr fontId="1" type="noConversion"/>
  </si>
  <si>
    <t>예방접종실</t>
    <phoneticPr fontId="1" type="noConversion"/>
  </si>
  <si>
    <t>영양플러스</t>
    <phoneticPr fontId="1" type="noConversion"/>
  </si>
  <si>
    <t>희귀난치성 의료비 지원</t>
    <phoneticPr fontId="1" type="noConversion"/>
  </si>
  <si>
    <t>암치료비 지원</t>
    <phoneticPr fontId="1" type="noConversion"/>
  </si>
  <si>
    <t>난임시술비</t>
    <phoneticPr fontId="1" type="noConversion"/>
  </si>
  <si>
    <t>모자보건실</t>
    <phoneticPr fontId="1" type="noConversion"/>
  </si>
  <si>
    <t>서울아기 건강첫걸음사업</t>
    <phoneticPr fontId="1" type="noConversion"/>
  </si>
  <si>
    <t>아토피ㆍ천식</t>
    <phoneticPr fontId="1" type="noConversion"/>
  </si>
  <si>
    <t>저소득층 기저귀 조제분유 지원</t>
    <phoneticPr fontId="1" type="noConversion"/>
  </si>
  <si>
    <t>마음건강센터</t>
    <phoneticPr fontId="1" type="noConversion"/>
  </si>
  <si>
    <t>부 서 명</t>
    <phoneticPr fontId="1" type="noConversion"/>
  </si>
  <si>
    <t>금일처리현황</t>
    <phoneticPr fontId="1" type="noConversion"/>
  </si>
  <si>
    <t>(단위 : 명)</t>
    <phoneticPr fontId="1" type="noConversion"/>
  </si>
  <si>
    <t>총  누  계      (연간)</t>
    <phoneticPr fontId="1" type="noConversion"/>
  </si>
  <si>
    <t>보건기획과</t>
    <phoneticPr fontId="1" type="noConversion"/>
  </si>
  <si>
    <t>보건위생과</t>
    <phoneticPr fontId="1" type="noConversion"/>
  </si>
  <si>
    <t>건강관리과</t>
    <phoneticPr fontId="8" type="noConversion"/>
  </si>
  <si>
    <t>보건의약과</t>
    <phoneticPr fontId="8" type="noConversion"/>
  </si>
  <si>
    <t>보건소 월별 민원처리 현황</t>
    <phoneticPr fontId="1" type="noConversion"/>
  </si>
  <si>
    <t>총 누 계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</si>
  <si>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</si>
  <si>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</si>
  <si>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</si>
  <si>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</si>
  <si>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</si>
  <si>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</si>
  <si>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</si>
  <si>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</si>
  <si>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</si>
  <si>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</si>
  <si>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</si>
  <si>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</si>
  <si>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 xml:space="preserve">                 합              계</t>
    <phoneticPr fontId="1" type="noConversion"/>
  </si>
  <si>
    <t>정신건강증진센터</t>
    <phoneticPr fontId="1" type="noConversion"/>
  </si>
  <si>
    <t>보건위생과</t>
    <phoneticPr fontId="1" type="noConversion"/>
  </si>
  <si>
    <t>보건기획과</t>
    <phoneticPr fontId="1" type="noConversion"/>
  </si>
  <si>
    <t>전일누계</t>
    <phoneticPr fontId="1" type="noConversion"/>
  </si>
  <si>
    <t>금일</t>
    <phoneticPr fontId="1" type="noConversion"/>
  </si>
  <si>
    <t>총누계</t>
    <phoneticPr fontId="1" type="noConversion"/>
  </si>
  <si>
    <t>(보건분소)대사증후군 검진</t>
    <phoneticPr fontId="1" type="noConversion"/>
  </si>
  <si>
    <t>(보건분소)대사증후군검진</t>
    <phoneticPr fontId="1" type="noConversion"/>
  </si>
  <si>
    <t>(보건분소)기타(전문상담,교육등)</t>
  </si>
  <si>
    <t>남녀 건강출산 지원</t>
    <phoneticPr fontId="1" type="noConversion"/>
  </si>
  <si>
    <t>유급병가 지원</t>
    <phoneticPr fontId="1" type="noConversion"/>
  </si>
  <si>
    <t>`</t>
    <phoneticPr fontId="1" type="noConversion"/>
  </si>
  <si>
    <t>임상병리실(채혈)</t>
    <phoneticPr fontId="8" type="noConversion"/>
  </si>
  <si>
    <t>월누계용</t>
    <phoneticPr fontId="1" type="noConversion"/>
  </si>
  <si>
    <t>전 일 누 계
(연간)</t>
    <phoneticPr fontId="1" type="noConversion"/>
  </si>
  <si>
    <t>금연구역관련내방민원</t>
    <phoneticPr fontId="1" type="noConversion"/>
  </si>
  <si>
    <t>산모신생아 건강관리 지원</t>
    <phoneticPr fontId="1" type="noConversion"/>
  </si>
  <si>
    <t>난임시술비</t>
    <phoneticPr fontId="1" type="noConversion"/>
  </si>
  <si>
    <t>미숙아 등 의료비 지원</t>
    <phoneticPr fontId="1" type="noConversion"/>
  </si>
  <si>
    <t>저소득층 기저귀 조제분유 지원</t>
    <phoneticPr fontId="1" type="noConversion"/>
  </si>
  <si>
    <t>보건소 일일 민원처리 현황</t>
    <phoneticPr fontId="1" type="noConversion"/>
  </si>
  <si>
    <t xml:space="preserve">  </t>
    <phoneticPr fontId="1" type="noConversion"/>
  </si>
  <si>
    <t>(보건소)금연클리닉</t>
    <phoneticPr fontId="1" type="noConversion"/>
  </si>
  <si>
    <t>보건지소</t>
    <phoneticPr fontId="8" type="noConversion"/>
  </si>
  <si>
    <t>만성질환예방관리센터(대사 외 내방)</t>
    <phoneticPr fontId="8" type="noConversion"/>
  </si>
  <si>
    <t>신체계측실(채혈,혈압,인바디)</t>
    <phoneticPr fontId="8" type="noConversion"/>
  </si>
  <si>
    <t>대사증후군 관리</t>
    <phoneticPr fontId="8" type="noConversion"/>
  </si>
  <si>
    <t>만성질환예방관리센터(대사 외 내방, 전화)</t>
    <phoneticPr fontId="8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</si>
  <si>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</si>
  <si>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월 누 계     (4월)</t>
    <phoneticPr fontId="1" type="noConversion"/>
  </si>
  <si>
    <t>&lt;2022.4.26.(화) 실적&gt;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</si>
</sst>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#,##0_ "/>
    <numFmt numFmtId="178" formatCode="#,##0.0_);[Red]\(#,##0.0\)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4"/>
      <name val="HY견고딕"/>
      <family val="1"/>
      <charset val="129"/>
    </font>
    <font>
      <b/>
      <sz val="13"/>
      <color theme="1"/>
      <name val="HY견고딕"/>
      <family val="1"/>
      <charset val="129"/>
    </font>
    <font>
      <b/>
      <sz val="13"/>
      <color theme="1"/>
      <name val="08서울남산체 EB"/>
      <family val="1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23"/>
      <name val="맑은 고딕"/>
      <family val="3"/>
      <charset val="129"/>
    </font>
    <font>
      <sz val="26"/>
      <color theme="1"/>
      <name val="HY견고딕"/>
      <family val="1"/>
      <charset val="129"/>
    </font>
    <font>
      <b/>
      <sz val="11"/>
      <color rgb="FF393DE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ECE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3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 indent="1"/>
    </xf>
    <xf numFmtId="176" fontId="0" fillId="0" borderId="0" xfId="0" applyNumberFormat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distributed" vertical="distributed" indent="1"/>
    </xf>
    <xf numFmtId="176" fontId="0" fillId="5" borderId="4" xfId="0" applyNumberFormat="1" applyFill="1" applyBorder="1" applyAlignment="1">
      <alignment horizontal="distributed" vertical="distributed" indent="1"/>
    </xf>
    <xf numFmtId="176" fontId="0" fillId="5" borderId="4" xfId="0" applyNumberFormat="1" applyFill="1" applyBorder="1" applyAlignment="1">
      <alignment horizontal="distributed" vertical="distributed" wrapText="1" indent="1"/>
    </xf>
    <xf numFmtId="177" fontId="0" fillId="0" borderId="0" xfId="0" applyNumberFormat="1">
      <alignment vertical="center"/>
    </xf>
    <xf numFmtId="0" fontId="5" fillId="6" borderId="4" xfId="0" applyFont="1" applyFill="1" applyBorder="1" applyAlignment="1">
      <alignment horizontal="distributed" vertical="distributed" indent="1"/>
    </xf>
    <xf numFmtId="0" fontId="5" fillId="6" borderId="4" xfId="0" applyFont="1" applyFill="1" applyBorder="1" applyAlignment="1">
      <alignment horizontal="distributed" vertical="distributed" wrapText="1" indent="1"/>
    </xf>
    <xf numFmtId="176" fontId="0" fillId="0" borderId="0" xfId="0" applyNumberFormat="1" applyFill="1">
      <alignment vertical="center"/>
    </xf>
    <xf numFmtId="176" fontId="0" fillId="7" borderId="4" xfId="0" applyNumberFormat="1" applyFill="1" applyBorder="1" applyAlignment="1">
      <alignment horizontal="distributed" vertical="distributed" indent="1"/>
    </xf>
    <xf numFmtId="176" fontId="11" fillId="0" borderId="0" xfId="0" applyNumberFormat="1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0" fillId="5" borderId="4" xfId="0" applyNumberForma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0" fillId="3" borderId="4" xfId="0" applyNumberFormat="1" applyFill="1" applyBorder="1" applyAlignment="1">
      <alignment horizontal="right" vertical="center"/>
    </xf>
    <xf numFmtId="176" fontId="5" fillId="7" borderId="4" xfId="0" applyNumberFormat="1" applyFont="1" applyFill="1" applyBorder="1" applyAlignment="1">
      <alignment horizontal="right" vertical="center"/>
    </xf>
    <xf numFmtId="0" fontId="5" fillId="7" borderId="4" xfId="0" applyFont="1" applyFill="1" applyBorder="1">
      <alignment vertical="center"/>
    </xf>
    <xf numFmtId="177" fontId="5" fillId="6" borderId="4" xfId="0" applyNumberFormat="1" applyFont="1" applyFill="1" applyBorder="1">
      <alignment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0" fillId="5" borderId="6" xfId="0" applyNumberFormat="1" applyFill="1" applyBorder="1" applyAlignment="1">
      <alignment horizontal="right" vertical="center"/>
    </xf>
    <xf numFmtId="176" fontId="0" fillId="7" borderId="6" xfId="0" applyNumberFormat="1" applyFill="1" applyBorder="1" applyAlignment="1">
      <alignment horizontal="right" vertical="center"/>
    </xf>
    <xf numFmtId="176" fontId="0" fillId="6" borderId="6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6" fontId="13" fillId="8" borderId="4" xfId="0" applyNumberFormat="1" applyFont="1" applyFill="1" applyBorder="1" applyAlignment="1">
      <alignment horizontal="right" vertical="center"/>
    </xf>
    <xf numFmtId="176" fontId="13" fillId="8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center" vertical="center" wrapText="1"/>
    </xf>
    <xf numFmtId="176" fontId="13" fillId="8" borderId="8" xfId="0" applyNumberFormat="1" applyFont="1" applyFill="1" applyBorder="1" applyAlignment="1">
      <alignment horizontal="right" vertical="center"/>
    </xf>
    <xf numFmtId="41" fontId="0" fillId="5" borderId="8" xfId="1" applyFont="1" applyFill="1" applyBorder="1" applyAlignment="1">
      <alignment horizontal="right" vertical="center"/>
    </xf>
    <xf numFmtId="41" fontId="6" fillId="3" borderId="8" xfId="1" applyFont="1" applyFill="1" applyBorder="1" applyAlignment="1">
      <alignment horizontal="right" vertical="center"/>
    </xf>
    <xf numFmtId="41" fontId="0" fillId="3" borderId="8" xfId="1" applyFont="1" applyFill="1" applyBorder="1" applyAlignment="1">
      <alignment horizontal="right" vertical="center"/>
    </xf>
    <xf numFmtId="41" fontId="5" fillId="7" borderId="8" xfId="1" applyFont="1" applyFill="1" applyBorder="1" applyAlignment="1">
      <alignment horizontal="right" vertical="center"/>
    </xf>
    <xf numFmtId="41" fontId="5" fillId="6" borderId="8" xfId="1" applyFont="1" applyFill="1" applyBorder="1" applyAlignment="1">
      <alignment horizontal="right" vertical="center"/>
    </xf>
    <xf numFmtId="176" fontId="0" fillId="0" borderId="9" xfId="0" applyNumberFormat="1" applyBorder="1">
      <alignment vertical="center"/>
    </xf>
    <xf numFmtId="176" fontId="0" fillId="6" borderId="9" xfId="0" applyNumberFormat="1" applyFill="1" applyBorder="1" applyAlignment="1">
      <alignment horizontal="center" vertical="center"/>
    </xf>
    <xf numFmtId="176" fontId="15" fillId="7" borderId="9" xfId="0" applyNumberFormat="1" applyFont="1" applyFill="1" applyBorder="1" applyAlignment="1">
      <alignment horizontal="distributed" vertical="distributed" indent="1"/>
    </xf>
    <xf numFmtId="176" fontId="16" fillId="7" borderId="9" xfId="0" applyNumberFormat="1" applyFont="1" applyFill="1" applyBorder="1" applyAlignment="1">
      <alignment horizontal="distributed" vertical="distributed" inden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 indent="1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0" fillId="10" borderId="14" xfId="0" applyNumberFormat="1" applyFill="1" applyBorder="1">
      <alignment vertical="center"/>
    </xf>
    <xf numFmtId="176" fontId="0" fillId="10" borderId="15" xfId="0" applyNumberFormat="1" applyFill="1" applyBorder="1" applyAlignment="1">
      <alignment horizontal="center" vertical="center"/>
    </xf>
    <xf numFmtId="176" fontId="0" fillId="10" borderId="17" xfId="0" applyNumberFormat="1" applyFill="1" applyBorder="1" applyAlignment="1">
      <alignment horizontal="center" vertical="center"/>
    </xf>
    <xf numFmtId="176" fontId="0" fillId="10" borderId="17" xfId="0" applyNumberFormat="1" applyFill="1" applyBorder="1">
      <alignment vertical="center"/>
    </xf>
    <xf numFmtId="41" fontId="5" fillId="10" borderId="17" xfId="1" applyFont="1" applyFill="1" applyBorder="1" applyAlignment="1">
      <alignment horizontal="left" vertical="center"/>
    </xf>
    <xf numFmtId="0" fontId="0" fillId="10" borderId="17" xfId="0" applyFill="1" applyBorder="1">
      <alignment vertical="center"/>
    </xf>
    <xf numFmtId="176" fontId="0" fillId="6" borderId="16" xfId="0" applyNumberFormat="1" applyFill="1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4" fillId="4" borderId="18" xfId="0" applyNumberFormat="1" applyFont="1" applyFill="1" applyBorder="1" applyAlignment="1">
      <alignment horizontal="right" vertical="center" wrapText="1"/>
    </xf>
    <xf numFmtId="176" fontId="0" fillId="5" borderId="18" xfId="0" applyNumberFormat="1" applyFill="1" applyBorder="1" applyAlignment="1">
      <alignment horizontal="distributed" vertical="distributed" indent="1"/>
    </xf>
    <xf numFmtId="41" fontId="0" fillId="5" borderId="18" xfId="1" applyFont="1" applyFill="1" applyBorder="1" applyAlignment="1">
      <alignment horizontal="right" vertical="center"/>
    </xf>
    <xf numFmtId="41" fontId="6" fillId="5" borderId="18" xfId="1" applyFont="1" applyFill="1" applyBorder="1" applyAlignment="1">
      <alignment horizontal="right" vertical="center"/>
    </xf>
    <xf numFmtId="41" fontId="6" fillId="5" borderId="18" xfId="0" applyNumberFormat="1" applyFont="1" applyFill="1" applyBorder="1" applyAlignment="1">
      <alignment horizontal="right" vertical="center"/>
    </xf>
    <xf numFmtId="176" fontId="0" fillId="5" borderId="18" xfId="0" applyNumberFormat="1" applyFill="1" applyBorder="1" applyAlignment="1">
      <alignment horizontal="distributed" vertical="distributed" wrapText="1" indent="1"/>
    </xf>
    <xf numFmtId="176" fontId="0" fillId="3" borderId="18" xfId="0" applyNumberFormat="1" applyFill="1" applyBorder="1" applyAlignment="1">
      <alignment horizontal="distributed" vertical="distributed" indent="1"/>
    </xf>
    <xf numFmtId="41" fontId="0" fillId="3" borderId="18" xfId="1" applyFont="1" applyFill="1" applyBorder="1" applyAlignment="1">
      <alignment horizontal="right" vertical="center"/>
    </xf>
    <xf numFmtId="41" fontId="6" fillId="3" borderId="18" xfId="1" applyFont="1" applyFill="1" applyBorder="1" applyAlignment="1">
      <alignment horizontal="right" vertical="center"/>
    </xf>
    <xf numFmtId="176" fontId="0" fillId="7" borderId="18" xfId="0" applyNumberFormat="1" applyFill="1" applyBorder="1" applyAlignment="1">
      <alignment horizontal="distributed" vertical="distributed" indent="1"/>
    </xf>
    <xf numFmtId="41" fontId="0" fillId="7" borderId="18" xfId="1" applyFont="1" applyFill="1" applyBorder="1" applyAlignment="1">
      <alignment horizontal="right" vertical="center"/>
    </xf>
    <xf numFmtId="176" fontId="6" fillId="7" borderId="18" xfId="0" applyNumberFormat="1" applyFont="1" applyFill="1" applyBorder="1" applyAlignment="1">
      <alignment horizontal="distributed" vertical="distributed" indent="1"/>
    </xf>
    <xf numFmtId="176" fontId="5" fillId="7" borderId="18" xfId="0" applyNumberFormat="1" applyFont="1" applyFill="1" applyBorder="1" applyAlignment="1">
      <alignment horizontal="distributed" vertical="distributed" indent="1"/>
    </xf>
    <xf numFmtId="176" fontId="15" fillId="7" borderId="18" xfId="0" applyNumberFormat="1" applyFont="1" applyFill="1" applyBorder="1" applyAlignment="1">
      <alignment horizontal="distributed" vertical="distributed" indent="1"/>
    </xf>
    <xf numFmtId="176" fontId="16" fillId="7" borderId="18" xfId="0" applyNumberFormat="1" applyFont="1" applyFill="1" applyBorder="1" applyAlignment="1">
      <alignment horizontal="distributed" vertical="distributed" indent="1"/>
    </xf>
    <xf numFmtId="0" fontId="5" fillId="9" borderId="18" xfId="0" applyFont="1" applyFill="1" applyBorder="1" applyAlignment="1">
      <alignment horizontal="distributed" vertical="distributed" indent="1"/>
    </xf>
    <xf numFmtId="41" fontId="0" fillId="9" borderId="18" xfId="1" applyFont="1" applyFill="1" applyBorder="1" applyAlignment="1">
      <alignment horizontal="right" vertical="center"/>
    </xf>
    <xf numFmtId="0" fontId="5" fillId="9" borderId="18" xfId="0" applyFont="1" applyFill="1" applyBorder="1" applyAlignment="1">
      <alignment horizontal="distributed" vertical="distributed" wrapText="1" indent="1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4" fillId="4" borderId="23" xfId="0" applyNumberFormat="1" applyFont="1" applyFill="1" applyBorder="1" applyAlignment="1">
      <alignment horizontal="right" vertical="center" wrapText="1"/>
    </xf>
    <xf numFmtId="176" fontId="0" fillId="5" borderId="23" xfId="0" applyNumberFormat="1" applyFill="1" applyBorder="1" applyAlignment="1">
      <alignment horizontal="right" vertical="center"/>
    </xf>
    <xf numFmtId="176" fontId="0" fillId="3" borderId="23" xfId="0" applyNumberFormat="1" applyFill="1" applyBorder="1" applyAlignment="1">
      <alignment horizontal="right" vertical="center"/>
    </xf>
    <xf numFmtId="176" fontId="0" fillId="7" borderId="23" xfId="0" applyNumberFormat="1" applyFill="1" applyBorder="1" applyAlignment="1">
      <alignment horizontal="right" vertical="center"/>
    </xf>
    <xf numFmtId="176" fontId="0" fillId="9" borderId="23" xfId="0" applyNumberFormat="1" applyFill="1" applyBorder="1" applyAlignment="1">
      <alignment horizontal="right" vertical="center"/>
    </xf>
    <xf numFmtId="41" fontId="0" fillId="7" borderId="9" xfId="1" applyFont="1" applyFill="1" applyBorder="1">
      <alignment vertical="center"/>
    </xf>
    <xf numFmtId="41" fontId="5" fillId="7" borderId="9" xfId="1" applyFont="1" applyFill="1" applyBorder="1">
      <alignment vertical="center"/>
    </xf>
    <xf numFmtId="41" fontId="5" fillId="7" borderId="9" xfId="1" applyFont="1" applyFill="1" applyBorder="1" applyAlignment="1">
      <alignment horizontal="right" vertical="center"/>
    </xf>
    <xf numFmtId="41" fontId="5" fillId="9" borderId="4" xfId="1" applyFont="1" applyFill="1" applyBorder="1" applyAlignment="1">
      <alignment horizontal="right" vertical="center"/>
    </xf>
    <xf numFmtId="176" fontId="0" fillId="3" borderId="9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176" fontId="0" fillId="7" borderId="9" xfId="0" applyNumberFormat="1" applyFill="1" applyBorder="1">
      <alignment vertical="center"/>
    </xf>
    <xf numFmtId="176" fontId="0" fillId="9" borderId="9" xfId="0" applyNumberFormat="1" applyFill="1" applyBorder="1">
      <alignment vertical="center"/>
    </xf>
    <xf numFmtId="41" fontId="0" fillId="0" borderId="9" xfId="0" applyNumberFormat="1" applyBorder="1">
      <alignment vertical="center"/>
    </xf>
    <xf numFmtId="41" fontId="5" fillId="5" borderId="18" xfId="1" applyFont="1" applyFill="1" applyBorder="1" applyAlignment="1">
      <alignment horizontal="right" vertical="center"/>
    </xf>
    <xf numFmtId="0" fontId="5" fillId="11" borderId="4" xfId="0" applyFont="1" applyFill="1" applyBorder="1" applyAlignment="1">
      <alignment horizontal="distributed" vertical="distributed" wrapText="1" indent="1"/>
    </xf>
    <xf numFmtId="0" fontId="5" fillId="11" borderId="4" xfId="0" applyFont="1" applyFill="1" applyBorder="1" applyAlignment="1">
      <alignment horizontal="distributed" vertical="distributed" indent="1"/>
    </xf>
    <xf numFmtId="0" fontId="5" fillId="9" borderId="26" xfId="0" applyFont="1" applyFill="1" applyBorder="1" applyAlignment="1">
      <alignment horizontal="distributed" vertical="distributed" wrapText="1" indent="1"/>
    </xf>
    <xf numFmtId="41" fontId="0" fillId="9" borderId="26" xfId="1" applyFont="1" applyFill="1" applyBorder="1" applyAlignment="1">
      <alignment horizontal="right" vertical="center"/>
    </xf>
    <xf numFmtId="41" fontId="5" fillId="9" borderId="27" xfId="1" applyFont="1" applyFill="1" applyBorder="1" applyAlignment="1">
      <alignment horizontal="right" vertical="center"/>
    </xf>
    <xf numFmtId="176" fontId="0" fillId="9" borderId="28" xfId="0" applyNumberFormat="1" applyFill="1" applyBorder="1" applyAlignment="1">
      <alignment horizontal="right" vertical="center"/>
    </xf>
    <xf numFmtId="0" fontId="5" fillId="11" borderId="9" xfId="0" applyFont="1" applyFill="1" applyBorder="1" applyAlignment="1">
      <alignment horizontal="distributed" vertical="distributed" wrapText="1" indent="1"/>
    </xf>
    <xf numFmtId="41" fontId="5" fillId="11" borderId="9" xfId="1" applyFont="1" applyFill="1" applyBorder="1" applyAlignment="1">
      <alignment horizontal="right" vertical="center"/>
    </xf>
    <xf numFmtId="0" fontId="5" fillId="11" borderId="9" xfId="0" applyFont="1" applyFill="1" applyBorder="1" applyAlignment="1">
      <alignment horizontal="distributed" vertical="distributed" indent="1"/>
    </xf>
    <xf numFmtId="176" fontId="0" fillId="11" borderId="29" xfId="0" applyNumberFormat="1" applyFill="1" applyBorder="1" applyAlignment="1">
      <alignment horizontal="right" vertical="center"/>
    </xf>
    <xf numFmtId="0" fontId="5" fillId="11" borderId="30" xfId="0" applyFont="1" applyFill="1" applyBorder="1" applyAlignment="1">
      <alignment horizontal="distributed" vertical="distributed" wrapText="1" indent="1"/>
    </xf>
    <xf numFmtId="41" fontId="5" fillId="11" borderId="30" xfId="1" applyFont="1" applyFill="1" applyBorder="1" applyAlignment="1">
      <alignment horizontal="right" vertical="center"/>
    </xf>
    <xf numFmtId="176" fontId="0" fillId="11" borderId="31" xfId="0" applyNumberFormat="1" applyFill="1" applyBorder="1" applyAlignment="1">
      <alignment horizontal="right" vertical="center"/>
    </xf>
    <xf numFmtId="41" fontId="5" fillId="9" borderId="32" xfId="1" applyFont="1" applyFill="1" applyBorder="1" applyAlignment="1">
      <alignment horizontal="right" vertical="center"/>
    </xf>
    <xf numFmtId="176" fontId="0" fillId="0" borderId="33" xfId="0" applyNumberFormat="1" applyBorder="1">
      <alignment vertical="center"/>
    </xf>
    <xf numFmtId="41" fontId="5" fillId="9" borderId="34" xfId="1" applyFont="1" applyFill="1" applyBorder="1" applyAlignment="1">
      <alignment horizontal="right" vertical="center"/>
    </xf>
    <xf numFmtId="41" fontId="5" fillId="9" borderId="9" xfId="1" applyFont="1" applyFill="1" applyBorder="1" applyAlignment="1">
      <alignment horizontal="right" vertic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9" borderId="2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176" fontId="7" fillId="3" borderId="22" xfId="0" applyNumberFormat="1" applyFont="1" applyFill="1" applyBorder="1" applyAlignment="1">
      <alignment horizontal="center" vertical="center" wrapText="1"/>
    </xf>
    <xf numFmtId="176" fontId="4" fillId="4" borderId="22" xfId="0" applyNumberFormat="1" applyFont="1" applyFill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center" vertical="center"/>
    </xf>
    <xf numFmtId="176" fontId="7" fillId="5" borderId="22" xfId="0" applyNumberFormat="1" applyFont="1" applyFill="1" applyBorder="1" applyAlignment="1">
      <alignment horizontal="center" vertical="center" wrapText="1"/>
    </xf>
    <xf numFmtId="176" fontId="7" fillId="7" borderId="22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/>
    </xf>
    <xf numFmtId="176" fontId="7" fillId="5" borderId="3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176" fontId="7" fillId="7" borderId="10" xfId="0" applyNumberFormat="1" applyFont="1" applyFill="1" applyBorder="1" applyAlignment="1">
      <alignment horizontal="center" vertical="center" wrapText="1"/>
    </xf>
    <xf numFmtId="176" fontId="7" fillId="7" borderId="11" xfId="0" applyNumberFormat="1" applyFont="1" applyFill="1" applyBorder="1" applyAlignment="1">
      <alignment horizontal="center" vertical="center" wrapText="1"/>
    </xf>
    <xf numFmtId="176" fontId="7" fillId="7" borderId="12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99"/>
      <color rgb="FFFECEF5"/>
      <color rgb="FF4D4D4D"/>
      <color rgb="FFF0FAD2"/>
      <color rgb="FF393DEF"/>
      <color rgb="FF2C69B2"/>
      <color rgb="FFFEB2F0"/>
      <color rgb="FF34411B"/>
      <color rgb="FFBCE29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="90" zoomScaleNormal="90" workbookViewId="0">
      <selection activeCell="H1" sqref="H1:J1048576"/>
    </sheetView>
  </sheetViews>
  <sheetFormatPr defaultColWidth="9" defaultRowHeight="16.5"/>
  <cols>
    <col min="1" max="1" width="15.125" style="2" customWidth="1"/>
    <col min="2" max="2" width="32.625" style="3" customWidth="1"/>
    <col min="3" max="3" width="15.5" style="1" customWidth="1"/>
    <col min="4" max="5" width="15.5" style="4" customWidth="1"/>
    <col min="6" max="6" width="18.75" style="1" customWidth="1"/>
    <col min="7" max="7" width="27" style="47" customWidth="1"/>
    <col min="8" max="9" width="9" style="1" hidden="1" customWidth="1"/>
    <col min="10" max="10" width="9.625" style="1" hidden="1" customWidth="1"/>
    <col min="11" max="54" width="9" style="1" customWidth="1"/>
    <col min="55" max="16384" width="9" style="1"/>
  </cols>
  <sheetData>
    <row r="1" spans="1:10" ht="33.75">
      <c r="A1" s="111" t="s">
        <v>77</v>
      </c>
      <c r="B1" s="111"/>
      <c r="C1" s="111"/>
      <c r="D1" s="111"/>
      <c r="E1" s="111"/>
      <c r="F1" s="111"/>
    </row>
    <row r="2" spans="1:10" ht="19.5" customHeight="1">
      <c r="A2" s="113" t="s">
        <v>87</v>
      </c>
      <c r="B2" s="113"/>
      <c r="C2" s="113"/>
      <c r="D2" s="113"/>
      <c r="E2" s="113"/>
      <c r="F2" s="113"/>
    </row>
    <row r="3" spans="1:10" ht="15.75" customHeight="1" thickBot="1">
      <c r="A3" s="42"/>
      <c r="B3" s="43"/>
      <c r="C3" s="43"/>
      <c r="D3" s="44"/>
      <c r="E3" s="44"/>
      <c r="F3" s="16" t="s">
        <v>36</v>
      </c>
    </row>
    <row r="4" spans="1:10" s="2" customFormat="1" ht="38.25" customHeight="1">
      <c r="A4" s="73" t="s">
        <v>34</v>
      </c>
      <c r="B4" s="74" t="s">
        <v>11</v>
      </c>
      <c r="C4" s="75" t="s">
        <v>71</v>
      </c>
      <c r="D4" s="75" t="s">
        <v>35</v>
      </c>
      <c r="E4" s="75" t="s">
        <v>86</v>
      </c>
      <c r="F4" s="76" t="s">
        <v>37</v>
      </c>
      <c r="G4" s="48"/>
      <c r="H4" s="112" t="s">
        <v>70</v>
      </c>
      <c r="I4" s="112"/>
      <c r="J4" s="112"/>
    </row>
    <row r="5" spans="1:10" s="2" customFormat="1" ht="21.95" customHeight="1">
      <c r="A5" s="118" t="s">
        <v>0</v>
      </c>
      <c r="B5" s="119"/>
      <c r="C5" s="55">
        <f>SUM(C6:C43)</f>
        <v>200463</v>
      </c>
      <c r="D5" s="55"/>
      <c r="E5" s="55"/>
      <c r="F5" s="77">
        <f>SUM(F6:F43)</f>
        <v>201035</v>
      </c>
      <c r="G5" s="49"/>
      <c r="H5" s="53" t="s">
        <v>60</v>
      </c>
      <c r="I5" s="39" t="s">
        <v>61</v>
      </c>
      <c r="J5" s="39" t="s">
        <v>62</v>
      </c>
    </row>
    <row r="6" spans="1:10" ht="18.95" customHeight="1">
      <c r="A6" s="120" t="s">
        <v>59</v>
      </c>
      <c r="B6" s="56" t="s">
        <v>1</v>
      </c>
      <c r="C6" s="57">
        <v>71</v>
      </c>
      <c r="D6" s="58"/>
      <c r="E6" s="87">
        <v>18</v>
      </c>
      <c r="F6" s="78">
        <f>SUM(E6,월누계!C6)</f>
        <v>71</v>
      </c>
      <c r="G6" s="50"/>
      <c r="H6" s="54">
        <v>18</v>
      </c>
      <c r="I6" s="58"/>
      <c r="J6" s="38">
        <f>SUM(H6+I6 )</f>
        <v>18</v>
      </c>
    </row>
    <row r="7" spans="1:10" ht="18.95" customHeight="1">
      <c r="A7" s="120"/>
      <c r="B7" s="56" t="s">
        <v>2</v>
      </c>
      <c r="C7" s="57">
        <v>7</v>
      </c>
      <c r="D7" s="58"/>
      <c r="E7" s="87">
        <v>2</v>
      </c>
      <c r="F7" s="78">
        <f>SUM(E7,월누계!C7)</f>
        <v>7</v>
      </c>
      <c r="G7" s="50"/>
      <c r="H7" s="54">
        <v>2</v>
      </c>
      <c r="I7" s="91"/>
      <c r="J7" s="38">
        <f>SUM(H7+I7 )</f>
        <v>2</v>
      </c>
    </row>
    <row r="8" spans="1:10" ht="18.95" customHeight="1">
      <c r="A8" s="120"/>
      <c r="B8" s="56" t="s">
        <v>3</v>
      </c>
      <c r="C8" s="57">
        <v>606</v>
      </c>
      <c r="D8" s="58">
        <v>11</v>
      </c>
      <c r="E8" s="87">
        <v>179</v>
      </c>
      <c r="F8" s="78">
        <f>SUM(E8,월누계!C8)</f>
        <v>617</v>
      </c>
      <c r="G8" s="50"/>
      <c r="H8" s="54">
        <v>168</v>
      </c>
      <c r="I8" s="58">
        <v>11</v>
      </c>
      <c r="J8" s="38">
        <f t="shared" ref="J8:J43" si="0">SUM(H8+I8 )</f>
        <v>179</v>
      </c>
    </row>
    <row r="9" spans="1:10" ht="18.95" customHeight="1">
      <c r="A9" s="120"/>
      <c r="B9" s="56" t="s">
        <v>79</v>
      </c>
      <c r="C9" s="57">
        <v>93</v>
      </c>
      <c r="D9" s="57"/>
      <c r="E9" s="87">
        <v>0</v>
      </c>
      <c r="F9" s="78">
        <f>SUM(E9,월누계!C9)</f>
        <v>93</v>
      </c>
      <c r="G9" s="50"/>
      <c r="H9" s="54">
        <v>0</v>
      </c>
      <c r="I9" s="57"/>
      <c r="J9" s="38">
        <f t="shared" si="0"/>
        <v>0</v>
      </c>
    </row>
    <row r="10" spans="1:10" ht="18.95" customHeight="1">
      <c r="A10" s="120"/>
      <c r="B10" s="56" t="s">
        <v>72</v>
      </c>
      <c r="C10" s="57">
        <v>0</v>
      </c>
      <c r="D10" s="57"/>
      <c r="E10" s="87">
        <v>0</v>
      </c>
      <c r="F10" s="78">
        <f>SUM(E10,월누계!C10)</f>
        <v>0</v>
      </c>
      <c r="G10" s="50"/>
      <c r="H10" s="54">
        <v>0</v>
      </c>
      <c r="I10" s="57"/>
      <c r="J10" s="38">
        <f>SUM(H10+I10 )</f>
        <v>0</v>
      </c>
    </row>
    <row r="11" spans="1:10" ht="18.95" customHeight="1">
      <c r="A11" s="120"/>
      <c r="B11" s="56" t="s">
        <v>6</v>
      </c>
      <c r="C11" s="57">
        <v>4529</v>
      </c>
      <c r="D11" s="57">
        <v>78</v>
      </c>
      <c r="E11" s="87">
        <v>1027</v>
      </c>
      <c r="F11" s="78">
        <f>SUM(E11,월누계!C11)</f>
        <v>4607</v>
      </c>
      <c r="G11" s="50"/>
      <c r="H11" s="54">
        <v>949</v>
      </c>
      <c r="I11" s="57">
        <v>78</v>
      </c>
      <c r="J11" s="38">
        <f t="shared" si="0"/>
        <v>1027</v>
      </c>
    </row>
    <row r="12" spans="1:10" ht="18.95" customHeight="1">
      <c r="A12" s="120"/>
      <c r="B12" s="56" t="s">
        <v>7</v>
      </c>
      <c r="C12" s="57">
        <v>0</v>
      </c>
      <c r="D12" s="59"/>
      <c r="E12" s="87">
        <v>0</v>
      </c>
      <c r="F12" s="78">
        <f>SUM(E12,월누계!C12)</f>
        <v>0</v>
      </c>
      <c r="G12" s="50"/>
      <c r="H12" s="54">
        <v>0</v>
      </c>
      <c r="I12" s="59"/>
      <c r="J12" s="38">
        <f t="shared" si="0"/>
        <v>0</v>
      </c>
    </row>
    <row r="13" spans="1:10" ht="18.95" customHeight="1">
      <c r="A13" s="120"/>
      <c r="B13" s="56" t="s">
        <v>8</v>
      </c>
      <c r="C13" s="57">
        <v>0</v>
      </c>
      <c r="D13" s="59"/>
      <c r="E13" s="87">
        <v>0</v>
      </c>
      <c r="F13" s="78">
        <f>SUM(E13,월누계!C13)</f>
        <v>0</v>
      </c>
      <c r="G13" s="50"/>
      <c r="H13" s="54">
        <v>0</v>
      </c>
      <c r="I13" s="59"/>
      <c r="J13" s="38">
        <f t="shared" si="0"/>
        <v>0</v>
      </c>
    </row>
    <row r="14" spans="1:10" ht="18.95" customHeight="1">
      <c r="A14" s="120"/>
      <c r="B14" s="60" t="s">
        <v>63</v>
      </c>
      <c r="C14" s="57">
        <v>0</v>
      </c>
      <c r="D14" s="59"/>
      <c r="E14" s="87">
        <v>0</v>
      </c>
      <c r="F14" s="78">
        <f>SUM(E14,월누계!C14)</f>
        <v>0</v>
      </c>
      <c r="G14" s="50"/>
      <c r="H14" s="54">
        <v>0</v>
      </c>
      <c r="I14" s="59"/>
      <c r="J14" s="38">
        <f t="shared" si="0"/>
        <v>0</v>
      </c>
    </row>
    <row r="15" spans="1:10" ht="18.95" customHeight="1">
      <c r="A15" s="120"/>
      <c r="B15" s="60" t="s">
        <v>65</v>
      </c>
      <c r="C15" s="57">
        <v>0</v>
      </c>
      <c r="D15" s="59"/>
      <c r="E15" s="87">
        <v>0</v>
      </c>
      <c r="F15" s="78">
        <f>SUM(E15,월누계!C15)</f>
        <v>0</v>
      </c>
      <c r="G15" s="50"/>
      <c r="H15" s="54">
        <v>0</v>
      </c>
      <c r="I15" s="59"/>
      <c r="J15" s="38">
        <f t="shared" si="0"/>
        <v>0</v>
      </c>
    </row>
    <row r="16" spans="1:10" ht="18.95" customHeight="1">
      <c r="A16" s="117" t="s">
        <v>58</v>
      </c>
      <c r="B16" s="61" t="s">
        <v>9</v>
      </c>
      <c r="C16" s="62">
        <v>1035</v>
      </c>
      <c r="D16" s="63">
        <v>17</v>
      </c>
      <c r="E16" s="86">
        <v>265</v>
      </c>
      <c r="F16" s="79">
        <f>SUM(E16,월누계!C16)</f>
        <v>1052</v>
      </c>
      <c r="G16" s="50"/>
      <c r="H16" s="54">
        <v>248</v>
      </c>
      <c r="I16" s="63">
        <v>17</v>
      </c>
      <c r="J16" s="38">
        <f t="shared" si="0"/>
        <v>265</v>
      </c>
    </row>
    <row r="17" spans="1:28" ht="18.95" customHeight="1">
      <c r="A17" s="117"/>
      <c r="B17" s="61" t="s">
        <v>10</v>
      </c>
      <c r="C17" s="62">
        <v>254</v>
      </c>
      <c r="D17" s="62">
        <v>27</v>
      </c>
      <c r="E17" s="86">
        <v>83</v>
      </c>
      <c r="F17" s="79">
        <f>SUM(E17,월누계!C17)</f>
        <v>281</v>
      </c>
      <c r="G17" s="50" t="s">
        <v>78</v>
      </c>
      <c r="H17" s="54">
        <v>56</v>
      </c>
      <c r="I17" s="62">
        <v>27</v>
      </c>
      <c r="J17" s="38">
        <f t="shared" si="0"/>
        <v>83</v>
      </c>
      <c r="AB17" s="1" t="s">
        <v>68</v>
      </c>
    </row>
    <row r="18" spans="1:28" ht="18.95" customHeight="1">
      <c r="A18" s="121" t="s">
        <v>40</v>
      </c>
      <c r="B18" s="64" t="s">
        <v>26</v>
      </c>
      <c r="C18" s="65">
        <v>895</v>
      </c>
      <c r="D18" s="84">
        <v>12</v>
      </c>
      <c r="E18" s="88">
        <v>224</v>
      </c>
      <c r="F18" s="80">
        <f>SUM(E18,월누계!C18)</f>
        <v>907</v>
      </c>
      <c r="G18" s="50"/>
      <c r="H18" s="54">
        <v>212</v>
      </c>
      <c r="I18" s="84">
        <v>12</v>
      </c>
      <c r="J18" s="38">
        <f t="shared" si="0"/>
        <v>224</v>
      </c>
    </row>
    <row r="19" spans="1:28" ht="18.95" customHeight="1">
      <c r="A19" s="121"/>
      <c r="B19" s="64" t="s">
        <v>27</v>
      </c>
      <c r="C19" s="65">
        <v>4110</v>
      </c>
      <c r="D19" s="84">
        <v>7</v>
      </c>
      <c r="E19" s="88">
        <v>570</v>
      </c>
      <c r="F19" s="80">
        <f>SUM(E19,월누계!C19)</f>
        <v>4117</v>
      </c>
      <c r="G19" s="50"/>
      <c r="H19" s="54">
        <v>563</v>
      </c>
      <c r="I19" s="84">
        <v>7</v>
      </c>
      <c r="J19" s="38">
        <f t="shared" si="0"/>
        <v>570</v>
      </c>
    </row>
    <row r="20" spans="1:28" ht="18.95" customHeight="1">
      <c r="A20" s="121"/>
      <c r="B20" s="66" t="s">
        <v>74</v>
      </c>
      <c r="C20" s="65">
        <v>195</v>
      </c>
      <c r="D20" s="82">
        <v>4</v>
      </c>
      <c r="E20" s="88">
        <v>4</v>
      </c>
      <c r="F20" s="80">
        <f>SUM(E20,월누계!C20)</f>
        <v>199</v>
      </c>
      <c r="G20" s="50"/>
      <c r="H20" s="54">
        <v>0</v>
      </c>
      <c r="I20" s="82">
        <v>4</v>
      </c>
      <c r="J20" s="38">
        <f t="shared" si="0"/>
        <v>4</v>
      </c>
    </row>
    <row r="21" spans="1:28" ht="18.95" customHeight="1">
      <c r="A21" s="121"/>
      <c r="B21" s="67" t="s">
        <v>73</v>
      </c>
      <c r="C21" s="65">
        <v>850</v>
      </c>
      <c r="D21" s="82">
        <v>10</v>
      </c>
      <c r="E21" s="88">
        <v>172</v>
      </c>
      <c r="F21" s="80">
        <f>SUM(E21,월누계!C21)</f>
        <v>860</v>
      </c>
      <c r="G21" s="50"/>
      <c r="H21" s="54">
        <v>162</v>
      </c>
      <c r="I21" s="82">
        <v>10</v>
      </c>
      <c r="J21" s="38">
        <f t="shared" si="0"/>
        <v>172</v>
      </c>
    </row>
    <row r="22" spans="1:28" ht="19.5" customHeight="1">
      <c r="A22" s="121"/>
      <c r="B22" s="67" t="s">
        <v>75</v>
      </c>
      <c r="C22" s="65">
        <v>0</v>
      </c>
      <c r="D22" s="82">
        <v>0</v>
      </c>
      <c r="E22" s="88">
        <v>0</v>
      </c>
      <c r="F22" s="80">
        <f>SUM(E22,월누계!C22)</f>
        <v>0</v>
      </c>
      <c r="G22" s="50"/>
      <c r="H22" s="54">
        <v>0</v>
      </c>
      <c r="I22" s="82">
        <v>0</v>
      </c>
      <c r="J22" s="38">
        <f t="shared" si="0"/>
        <v>0</v>
      </c>
    </row>
    <row r="23" spans="1:28" ht="18.95" customHeight="1">
      <c r="A23" s="121"/>
      <c r="B23" s="67" t="s">
        <v>76</v>
      </c>
      <c r="C23" s="65">
        <v>0</v>
      </c>
      <c r="D23" s="83">
        <v>0</v>
      </c>
      <c r="E23" s="88">
        <v>0</v>
      </c>
      <c r="F23" s="80">
        <f>SUM(E23,월누계!C23)</f>
        <v>0</v>
      </c>
      <c r="G23" s="51"/>
      <c r="H23" s="54">
        <v>0</v>
      </c>
      <c r="I23" s="83">
        <v>0</v>
      </c>
      <c r="J23" s="38">
        <f t="shared" si="0"/>
        <v>0</v>
      </c>
    </row>
    <row r="24" spans="1:28" ht="18.95" customHeight="1">
      <c r="A24" s="121"/>
      <c r="B24" s="64" t="s">
        <v>29</v>
      </c>
      <c r="C24" s="65">
        <v>196</v>
      </c>
      <c r="D24" s="84">
        <v>7</v>
      </c>
      <c r="E24" s="88">
        <v>50</v>
      </c>
      <c r="F24" s="80">
        <f>SUM(E24,월누계!C24)</f>
        <v>203</v>
      </c>
      <c r="G24" s="51"/>
      <c r="H24" s="54">
        <v>43</v>
      </c>
      <c r="I24" s="84">
        <v>7</v>
      </c>
      <c r="J24" s="38">
        <f t="shared" si="0"/>
        <v>50</v>
      </c>
    </row>
    <row r="25" spans="1:28" ht="18.95" customHeight="1">
      <c r="A25" s="121"/>
      <c r="B25" s="64" t="s">
        <v>24</v>
      </c>
      <c r="C25" s="65">
        <v>0</v>
      </c>
      <c r="D25" s="84">
        <v>0</v>
      </c>
      <c r="E25" s="88">
        <v>0</v>
      </c>
      <c r="F25" s="80">
        <f>SUM(E25,월누계!C25)</f>
        <v>0</v>
      </c>
      <c r="G25" s="51"/>
      <c r="H25" s="54">
        <v>0</v>
      </c>
      <c r="I25" s="84">
        <v>0</v>
      </c>
      <c r="J25" s="38">
        <f t="shared" si="0"/>
        <v>0</v>
      </c>
      <c r="T25" s="45"/>
    </row>
    <row r="26" spans="1:28" ht="18.95" customHeight="1">
      <c r="A26" s="121"/>
      <c r="B26" s="64" t="s">
        <v>30</v>
      </c>
      <c r="C26" s="65">
        <v>325</v>
      </c>
      <c r="D26" s="83">
        <v>6</v>
      </c>
      <c r="E26" s="88">
        <v>85</v>
      </c>
      <c r="F26" s="80">
        <f>SUM(E26,월누계!C26)</f>
        <v>331</v>
      </c>
      <c r="G26" s="51"/>
      <c r="H26" s="54">
        <v>79</v>
      </c>
      <c r="I26" s="83">
        <v>6</v>
      </c>
      <c r="J26" s="38">
        <f t="shared" si="0"/>
        <v>85</v>
      </c>
    </row>
    <row r="27" spans="1:28" ht="18.95" customHeight="1">
      <c r="A27" s="121"/>
      <c r="B27" s="64" t="s">
        <v>25</v>
      </c>
      <c r="C27" s="65">
        <v>395</v>
      </c>
      <c r="D27" s="83">
        <v>3</v>
      </c>
      <c r="E27" s="88">
        <v>65</v>
      </c>
      <c r="F27" s="80">
        <f>SUM(E27,월누계!C27)</f>
        <v>398</v>
      </c>
      <c r="G27" s="51"/>
      <c r="H27" s="54">
        <v>62</v>
      </c>
      <c r="I27" s="83">
        <v>3</v>
      </c>
      <c r="J27" s="38">
        <f t="shared" si="0"/>
        <v>65</v>
      </c>
    </row>
    <row r="28" spans="1:28" ht="18.95" customHeight="1">
      <c r="A28" s="121"/>
      <c r="B28" s="64" t="s">
        <v>31</v>
      </c>
      <c r="C28" s="65">
        <v>74</v>
      </c>
      <c r="D28" s="83">
        <v>0</v>
      </c>
      <c r="E28" s="88">
        <v>13</v>
      </c>
      <c r="F28" s="80">
        <f>SUM(E28,월누계!C28)</f>
        <v>74</v>
      </c>
      <c r="G28" s="51"/>
      <c r="H28" s="54">
        <v>13</v>
      </c>
      <c r="I28" s="83">
        <v>0</v>
      </c>
      <c r="J28" s="38">
        <f t="shared" si="0"/>
        <v>13</v>
      </c>
    </row>
    <row r="29" spans="1:28" ht="18.95" customHeight="1">
      <c r="A29" s="121"/>
      <c r="B29" s="64" t="s">
        <v>57</v>
      </c>
      <c r="C29" s="65">
        <v>100</v>
      </c>
      <c r="D29" s="83">
        <v>2</v>
      </c>
      <c r="E29" s="88">
        <v>22</v>
      </c>
      <c r="F29" s="80">
        <f>SUM(E29,월누계!C29)</f>
        <v>102</v>
      </c>
      <c r="G29" s="51"/>
      <c r="H29" s="54">
        <v>20</v>
      </c>
      <c r="I29" s="83">
        <v>2</v>
      </c>
      <c r="J29" s="38">
        <f t="shared" si="0"/>
        <v>22</v>
      </c>
    </row>
    <row r="30" spans="1:28" ht="18.95" customHeight="1">
      <c r="A30" s="121"/>
      <c r="B30" s="64" t="s">
        <v>33</v>
      </c>
      <c r="C30" s="65">
        <v>312</v>
      </c>
      <c r="D30" s="84">
        <v>2</v>
      </c>
      <c r="E30" s="88">
        <v>71</v>
      </c>
      <c r="F30" s="80">
        <f>SUM(E30,월누계!C30)</f>
        <v>314</v>
      </c>
      <c r="G30" s="51"/>
      <c r="H30" s="54">
        <v>69</v>
      </c>
      <c r="I30" s="84">
        <v>2</v>
      </c>
      <c r="J30" s="38">
        <f t="shared" si="0"/>
        <v>71</v>
      </c>
    </row>
    <row r="31" spans="1:28" ht="18.95" customHeight="1">
      <c r="A31" s="121"/>
      <c r="B31" s="68" t="s">
        <v>66</v>
      </c>
      <c r="C31" s="65">
        <v>168</v>
      </c>
      <c r="D31" s="84">
        <v>2</v>
      </c>
      <c r="E31" s="88">
        <v>68</v>
      </c>
      <c r="F31" s="80">
        <f>SUM(E31,월누계!C31)</f>
        <v>170</v>
      </c>
      <c r="G31" s="51"/>
      <c r="H31" s="54">
        <v>66</v>
      </c>
      <c r="I31" s="84">
        <v>2</v>
      </c>
      <c r="J31" s="38">
        <f>SUM(H31+I31 )</f>
        <v>68</v>
      </c>
    </row>
    <row r="32" spans="1:28" ht="18.95" customHeight="1">
      <c r="A32" s="121"/>
      <c r="B32" s="69" t="s">
        <v>67</v>
      </c>
      <c r="C32" s="65">
        <v>0</v>
      </c>
      <c r="D32" s="83">
        <v>0</v>
      </c>
      <c r="E32" s="88">
        <v>0</v>
      </c>
      <c r="F32" s="80">
        <f>SUM(E32,월누계!C32)</f>
        <v>0</v>
      </c>
      <c r="G32" s="51"/>
      <c r="H32" s="54">
        <v>0</v>
      </c>
      <c r="I32" s="83">
        <v>0</v>
      </c>
      <c r="J32" s="38">
        <f t="shared" si="0"/>
        <v>0</v>
      </c>
    </row>
    <row r="33" spans="1:11" customFormat="1" ht="18.95" customHeight="1">
      <c r="A33" s="114" t="s">
        <v>41</v>
      </c>
      <c r="B33" s="70" t="s">
        <v>12</v>
      </c>
      <c r="C33" s="71">
        <v>0</v>
      </c>
      <c r="D33" s="85"/>
      <c r="E33" s="89">
        <v>0</v>
      </c>
      <c r="F33" s="81">
        <f>SUM(E33,월누계!C33)</f>
        <v>0</v>
      </c>
      <c r="G33" s="52" t="s">
        <v>85</v>
      </c>
      <c r="H33" s="38">
        <v>0</v>
      </c>
      <c r="I33" s="108"/>
      <c r="J33" s="38">
        <f>SUM(H33+I33 )</f>
        <v>0</v>
      </c>
    </row>
    <row r="34" spans="1:11" customFormat="1" ht="18.95" customHeight="1">
      <c r="A34" s="115"/>
      <c r="B34" s="70" t="s">
        <v>13</v>
      </c>
      <c r="C34" s="71">
        <v>216</v>
      </c>
      <c r="D34" s="85"/>
      <c r="E34" s="89">
        <v>0</v>
      </c>
      <c r="F34" s="81">
        <f>SUM(E34,월누계!C34)</f>
        <v>216</v>
      </c>
      <c r="G34" s="52"/>
      <c r="H34" s="106">
        <v>0</v>
      </c>
      <c r="I34" s="107"/>
      <c r="J34" s="38">
        <f>SUM(H34+I34)</f>
        <v>0</v>
      </c>
    </row>
    <row r="35" spans="1:11" customFormat="1" ht="18.95" customHeight="1">
      <c r="A35" s="115"/>
      <c r="B35" s="70" t="s">
        <v>14</v>
      </c>
      <c r="C35" s="71">
        <v>0</v>
      </c>
      <c r="D35" s="85"/>
      <c r="E35" s="89">
        <v>0</v>
      </c>
      <c r="F35" s="81">
        <f>SUM(E35,월누계!C35)</f>
        <v>0</v>
      </c>
      <c r="G35" s="52"/>
      <c r="H35" s="54">
        <v>0</v>
      </c>
      <c r="I35" s="85"/>
      <c r="J35" s="38">
        <f>SUM(H35+I35 )</f>
        <v>0</v>
      </c>
    </row>
    <row r="36" spans="1:11" customFormat="1" ht="18.95" customHeight="1">
      <c r="A36" s="115"/>
      <c r="B36" s="70" t="s">
        <v>15</v>
      </c>
      <c r="C36" s="71">
        <v>0</v>
      </c>
      <c r="D36" s="85"/>
      <c r="E36" s="89">
        <v>0</v>
      </c>
      <c r="F36" s="81">
        <f>SUM(E36,월누계!C36)</f>
        <v>0</v>
      </c>
      <c r="G36" s="52"/>
      <c r="H36" s="54">
        <v>0</v>
      </c>
      <c r="I36" s="85"/>
      <c r="J36" s="38">
        <f>SUM(H36+I36 )</f>
        <v>0</v>
      </c>
    </row>
    <row r="37" spans="1:11" customFormat="1" ht="18.95" customHeight="1">
      <c r="A37" s="115"/>
      <c r="B37" s="70" t="s">
        <v>16</v>
      </c>
      <c r="C37" s="71">
        <v>0</v>
      </c>
      <c r="D37" s="85"/>
      <c r="E37" s="89">
        <v>0</v>
      </c>
      <c r="F37" s="81">
        <f>SUM(E37,월누계!C37)</f>
        <v>0</v>
      </c>
      <c r="G37" s="52"/>
      <c r="H37" s="54">
        <v>0</v>
      </c>
      <c r="I37" s="85"/>
      <c r="J37" s="38">
        <f>SUM(H37+I37 )</f>
        <v>0</v>
      </c>
    </row>
    <row r="38" spans="1:11" customFormat="1" ht="18.95" customHeight="1">
      <c r="A38" s="115"/>
      <c r="B38" s="70" t="s">
        <v>17</v>
      </c>
      <c r="C38" s="71">
        <v>0</v>
      </c>
      <c r="D38" s="85"/>
      <c r="E38" s="89">
        <v>0</v>
      </c>
      <c r="F38" s="81">
        <f>SUM(E38,월누계!C38)</f>
        <v>0</v>
      </c>
      <c r="G38" s="52"/>
      <c r="H38" s="54">
        <v>0</v>
      </c>
      <c r="I38" s="85"/>
      <c r="J38" s="38">
        <f>SUM(H38+I38 )</f>
        <v>0</v>
      </c>
    </row>
    <row r="39" spans="1:11" customFormat="1" ht="18.95" customHeight="1">
      <c r="A39" s="115"/>
      <c r="B39" s="72" t="s">
        <v>18</v>
      </c>
      <c r="C39" s="71">
        <v>12450</v>
      </c>
      <c r="D39" s="85">
        <v>151</v>
      </c>
      <c r="E39" s="89">
        <v>5490</v>
      </c>
      <c r="F39" s="81">
        <f>SUM(E39,월누계!C39)</f>
        <v>12601</v>
      </c>
      <c r="G39" s="52"/>
      <c r="H39" s="54">
        <v>5339</v>
      </c>
      <c r="I39" s="85">
        <v>151</v>
      </c>
      <c r="J39" s="38">
        <f>SUM(H39+I39 )</f>
        <v>5490</v>
      </c>
    </row>
    <row r="40" spans="1:11" customFormat="1" ht="18.95" customHeight="1">
      <c r="A40" s="115"/>
      <c r="B40" s="70" t="s">
        <v>19</v>
      </c>
      <c r="C40" s="71">
        <v>173582</v>
      </c>
      <c r="D40" s="85">
        <v>233</v>
      </c>
      <c r="E40" s="89">
        <v>13608</v>
      </c>
      <c r="F40" s="81">
        <f>SUM(E40,월누계!C40)</f>
        <v>173815</v>
      </c>
      <c r="G40" s="52"/>
      <c r="H40" s="54">
        <v>13375</v>
      </c>
      <c r="I40" s="85">
        <v>233</v>
      </c>
      <c r="J40" s="38">
        <f t="shared" si="0"/>
        <v>13608</v>
      </c>
    </row>
    <row r="41" spans="1:11" customFormat="1" ht="18.95" customHeight="1">
      <c r="A41" s="115"/>
      <c r="B41" s="70" t="s">
        <v>69</v>
      </c>
      <c r="C41" s="71">
        <v>0</v>
      </c>
      <c r="D41" s="85"/>
      <c r="E41" s="89">
        <v>0</v>
      </c>
      <c r="F41" s="81">
        <f>SUM(E41,월누계!C41)</f>
        <v>0</v>
      </c>
      <c r="G41" s="52"/>
      <c r="H41" s="54">
        <v>0</v>
      </c>
      <c r="I41" s="85"/>
      <c r="J41" s="90">
        <f>SUM(H41+I41)</f>
        <v>0</v>
      </c>
    </row>
    <row r="42" spans="1:11" customFormat="1" ht="18.95" customHeight="1">
      <c r="A42" s="115"/>
      <c r="B42" s="72" t="s">
        <v>21</v>
      </c>
      <c r="C42" s="71">
        <v>0</v>
      </c>
      <c r="D42" s="85"/>
      <c r="E42" s="89">
        <v>0</v>
      </c>
      <c r="F42" s="81">
        <f>SUM(E42,월누계!C42)</f>
        <v>0</v>
      </c>
      <c r="G42" s="52"/>
      <c r="H42" s="54">
        <v>0</v>
      </c>
      <c r="I42" s="85"/>
      <c r="J42" s="38">
        <f t="shared" si="0"/>
        <v>0</v>
      </c>
    </row>
    <row r="43" spans="1:11" customFormat="1" ht="18.95" customHeight="1">
      <c r="A43" s="116"/>
      <c r="B43" s="94" t="s">
        <v>22</v>
      </c>
      <c r="C43" s="95">
        <v>0</v>
      </c>
      <c r="D43" s="96"/>
      <c r="E43" s="89">
        <v>0</v>
      </c>
      <c r="F43" s="97">
        <f>SUM(E43,월누계!C43)</f>
        <v>0</v>
      </c>
      <c r="G43" s="52"/>
      <c r="H43" s="54">
        <v>0</v>
      </c>
      <c r="I43" s="105"/>
      <c r="J43" s="38">
        <f t="shared" si="0"/>
        <v>0</v>
      </c>
    </row>
    <row r="44" spans="1:11" customFormat="1" ht="18.95" customHeight="1">
      <c r="A44" s="109" t="s">
        <v>80</v>
      </c>
      <c r="B44" s="98" t="s">
        <v>84</v>
      </c>
      <c r="C44" s="99">
        <v>1340</v>
      </c>
      <c r="D44" s="99">
        <v>29</v>
      </c>
      <c r="E44" s="99">
        <v>313</v>
      </c>
      <c r="F44" s="101">
        <f>SUM(E44,월누계!C44)</f>
        <v>1369</v>
      </c>
      <c r="H44" s="54">
        <v>284</v>
      </c>
      <c r="I44" s="99">
        <v>29</v>
      </c>
      <c r="J44" s="38">
        <f t="shared" ref="J44:J46" si="1">SUM(H44+I44 )</f>
        <v>313</v>
      </c>
    </row>
    <row r="45" spans="1:11" customFormat="1" ht="18.95" customHeight="1">
      <c r="A45" s="109"/>
      <c r="B45" s="100" t="s">
        <v>82</v>
      </c>
      <c r="C45" s="99">
        <v>66</v>
      </c>
      <c r="D45" s="99">
        <v>3</v>
      </c>
      <c r="E45" s="99">
        <v>32</v>
      </c>
      <c r="F45" s="101">
        <f>SUM(E45,월누계!C45)</f>
        <v>69</v>
      </c>
      <c r="H45" s="54">
        <v>29</v>
      </c>
      <c r="I45" s="99">
        <v>3</v>
      </c>
      <c r="J45" s="38">
        <f t="shared" si="1"/>
        <v>32</v>
      </c>
    </row>
    <row r="46" spans="1:11" customFormat="1" ht="18.95" customHeight="1" thickBot="1">
      <c r="A46" s="110"/>
      <c r="B46" s="102" t="s">
        <v>83</v>
      </c>
      <c r="C46" s="103">
        <v>49</v>
      </c>
      <c r="D46" s="103">
        <v>5</v>
      </c>
      <c r="E46" s="103">
        <v>41</v>
      </c>
      <c r="F46" s="104">
        <f>SUM(E46,월누계!C46)</f>
        <v>54</v>
      </c>
      <c r="H46" s="54">
        <v>36</v>
      </c>
      <c r="I46" s="99">
        <v>5</v>
      </c>
      <c r="J46" s="38">
        <f t="shared" si="1"/>
        <v>41</v>
      </c>
    </row>
    <row r="47" spans="1:11">
      <c r="I47" s="46"/>
      <c r="J47" s="46"/>
      <c r="K47" s="46"/>
    </row>
  </sheetData>
  <mergeCells count="9">
    <mergeCell ref="A44:A46"/>
    <mergeCell ref="A1:F1"/>
    <mergeCell ref="H4:J4"/>
    <mergeCell ref="A2:F2"/>
    <mergeCell ref="A33:A43"/>
    <mergeCell ref="A16:A17"/>
    <mergeCell ref="A5:B5"/>
    <mergeCell ref="A6:A15"/>
    <mergeCell ref="A18:A32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Normal="100" workbookViewId="0">
      <selection activeCell="F6" sqref="F6:F46"/>
    </sheetView>
  </sheetViews>
  <sheetFormatPr defaultColWidth="9" defaultRowHeight="16.5"/>
  <cols>
    <col min="1" max="1" width="15.125" style="2" customWidth="1"/>
    <col min="2" max="2" width="32.625" style="3" customWidth="1"/>
    <col min="3" max="3" width="17" style="1" customWidth="1"/>
    <col min="4" max="13" width="10.125" style="1" customWidth="1"/>
    <col min="14" max="14" width="10.75" style="1" customWidth="1"/>
    <col min="15" max="15" width="10.5" style="1" customWidth="1"/>
    <col min="16" max="16" width="21.125" style="1" customWidth="1"/>
    <col min="17" max="16384" width="9" style="1"/>
  </cols>
  <sheetData>
    <row r="1" spans="1:15" ht="33.75">
      <c r="A1" s="111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0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7.25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6" t="s">
        <v>36</v>
      </c>
    </row>
    <row r="4" spans="1:15" s="2" customFormat="1" ht="23.25" customHeight="1">
      <c r="A4" s="5" t="s">
        <v>34</v>
      </c>
      <c r="B4" s="6" t="s">
        <v>11</v>
      </c>
      <c r="C4" s="23" t="s">
        <v>43</v>
      </c>
      <c r="D4" s="23" t="s">
        <v>44</v>
      </c>
      <c r="E4" s="23" t="s">
        <v>45</v>
      </c>
      <c r="F4" s="23" t="s">
        <v>46</v>
      </c>
      <c r="G4" s="23" t="s">
        <v>47</v>
      </c>
      <c r="H4" s="23" t="s">
        <v>48</v>
      </c>
      <c r="I4" s="31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4" t="s">
        <v>55</v>
      </c>
    </row>
    <row r="5" spans="1:15" s="2" customFormat="1" ht="19.5" customHeight="1">
      <c r="A5" s="127" t="s">
        <v>56</v>
      </c>
      <c r="B5" s="128"/>
      <c r="C5" s="29">
        <f t="shared" ref="C5:O5" si="0">SUM(C6:C43)</f>
        <v>179019</v>
      </c>
      <c r="D5" s="29">
        <f t="shared" si="0"/>
        <v>58640</v>
      </c>
      <c r="E5" s="29">
        <f t="shared" si="0"/>
        <v>57008</v>
      </c>
      <c r="F5" s="29">
        <f t="shared" si="0"/>
        <v>63371</v>
      </c>
      <c r="G5" s="29">
        <f t="shared" si="0"/>
        <v>0</v>
      </c>
      <c r="H5" s="29">
        <f t="shared" si="0"/>
        <v>0</v>
      </c>
      <c r="I5" s="32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30">
        <f t="shared" si="0"/>
        <v>0</v>
      </c>
    </row>
    <row r="6" spans="1:15" ht="24" customHeight="1">
      <c r="A6" s="129" t="s">
        <v>38</v>
      </c>
      <c r="B6" s="8" t="s">
        <v>1</v>
      </c>
      <c r="C6" s="17">
        <f t="shared" ref="C6:C43" si="1">SUM(D6:O6)</f>
        <v>53</v>
      </c>
      <c r="D6" s="17">
        <v>18</v>
      </c>
      <c r="E6" s="17">
        <v>14</v>
      </c>
      <c r="F6" s="17">
        <v>21</v>
      </c>
      <c r="G6" s="17"/>
      <c r="H6" s="17"/>
      <c r="I6" s="33"/>
      <c r="J6" s="17"/>
      <c r="K6" s="17"/>
      <c r="L6" s="17"/>
      <c r="M6" s="17"/>
      <c r="N6" s="17"/>
      <c r="O6" s="25"/>
    </row>
    <row r="7" spans="1:15" ht="24" customHeight="1">
      <c r="A7" s="129"/>
      <c r="B7" s="8" t="s">
        <v>2</v>
      </c>
      <c r="C7" s="17">
        <f t="shared" si="1"/>
        <v>5</v>
      </c>
      <c r="D7" s="17">
        <v>2</v>
      </c>
      <c r="E7" s="17">
        <v>0</v>
      </c>
      <c r="F7" s="17">
        <v>3</v>
      </c>
      <c r="G7" s="17"/>
      <c r="H7" s="17"/>
      <c r="I7" s="33"/>
      <c r="J7" s="17"/>
      <c r="K7" s="17"/>
      <c r="L7" s="17"/>
      <c r="M7" s="17"/>
      <c r="N7" s="17"/>
      <c r="O7" s="25"/>
    </row>
    <row r="8" spans="1:15" ht="24" customHeight="1">
      <c r="A8" s="129"/>
      <c r="B8" s="8" t="s">
        <v>3</v>
      </c>
      <c r="C8" s="17">
        <f t="shared" si="1"/>
        <v>438</v>
      </c>
      <c r="D8" s="17">
        <v>127</v>
      </c>
      <c r="E8" s="17">
        <v>146</v>
      </c>
      <c r="F8" s="17">
        <v>165</v>
      </c>
      <c r="G8" s="17"/>
      <c r="H8" s="17"/>
      <c r="I8" s="33"/>
      <c r="J8" s="17"/>
      <c r="K8" s="17"/>
      <c r="L8" s="17"/>
      <c r="M8" s="17"/>
      <c r="N8" s="17"/>
      <c r="O8" s="25"/>
    </row>
    <row r="9" spans="1:15" ht="24" customHeight="1">
      <c r="A9" s="129"/>
      <c r="B9" s="8" t="s">
        <v>4</v>
      </c>
      <c r="C9" s="17">
        <f t="shared" si="1"/>
        <v>93</v>
      </c>
      <c r="D9" s="17">
        <v>67</v>
      </c>
      <c r="E9" s="17">
        <v>26</v>
      </c>
      <c r="F9" s="17">
        <v>0</v>
      </c>
      <c r="G9" s="17"/>
      <c r="H9" s="17"/>
      <c r="I9" s="33"/>
      <c r="J9" s="17"/>
      <c r="K9" s="17"/>
      <c r="L9" s="17"/>
      <c r="M9" s="17"/>
      <c r="N9" s="17"/>
      <c r="O9" s="25"/>
    </row>
    <row r="10" spans="1:15" ht="24" customHeight="1">
      <c r="A10" s="129"/>
      <c r="B10" s="8" t="s">
        <v>5</v>
      </c>
      <c r="C10" s="17">
        <f t="shared" si="1"/>
        <v>0</v>
      </c>
      <c r="D10" s="17">
        <v>0</v>
      </c>
      <c r="E10" s="17">
        <v>0</v>
      </c>
      <c r="F10" s="17">
        <v>0</v>
      </c>
      <c r="G10" s="17"/>
      <c r="H10" s="17"/>
      <c r="I10" s="33"/>
      <c r="J10" s="17"/>
      <c r="K10" s="17"/>
      <c r="L10" s="17"/>
      <c r="M10" s="17"/>
      <c r="N10" s="17"/>
      <c r="O10" s="25"/>
    </row>
    <row r="11" spans="1:15" ht="24" customHeight="1">
      <c r="A11" s="129"/>
      <c r="B11" s="8" t="s">
        <v>6</v>
      </c>
      <c r="C11" s="17">
        <f t="shared" si="1"/>
        <v>3580</v>
      </c>
      <c r="D11" s="17">
        <v>1120</v>
      </c>
      <c r="E11" s="17">
        <v>1282</v>
      </c>
      <c r="F11" s="17">
        <v>1178</v>
      </c>
      <c r="G11" s="17"/>
      <c r="H11" s="17"/>
      <c r="I11" s="33"/>
      <c r="J11" s="17"/>
      <c r="K11" s="17"/>
      <c r="L11" s="17"/>
      <c r="M11" s="17"/>
      <c r="N11" s="17"/>
      <c r="O11" s="25"/>
    </row>
    <row r="12" spans="1:15" ht="24" customHeight="1">
      <c r="A12" s="129"/>
      <c r="B12" s="8" t="s">
        <v>7</v>
      </c>
      <c r="C12" s="17">
        <f t="shared" si="1"/>
        <v>0</v>
      </c>
      <c r="D12" s="17">
        <v>0</v>
      </c>
      <c r="E12" s="17">
        <v>0</v>
      </c>
      <c r="F12" s="17">
        <v>0</v>
      </c>
      <c r="G12" s="17"/>
      <c r="H12" s="17"/>
      <c r="I12" s="33"/>
      <c r="J12" s="17"/>
      <c r="K12" s="17"/>
      <c r="L12" s="17"/>
      <c r="M12" s="17"/>
      <c r="N12" s="17"/>
      <c r="O12" s="25"/>
    </row>
    <row r="13" spans="1:15" ht="24" customHeight="1">
      <c r="A13" s="129"/>
      <c r="B13" s="8" t="s">
        <v>8</v>
      </c>
      <c r="C13" s="17">
        <f t="shared" si="1"/>
        <v>0</v>
      </c>
      <c r="D13" s="17">
        <v>0</v>
      </c>
      <c r="E13" s="17">
        <v>0</v>
      </c>
      <c r="F13" s="17">
        <v>0</v>
      </c>
      <c r="G13" s="17"/>
      <c r="H13" s="17"/>
      <c r="I13" s="33"/>
      <c r="J13" s="17"/>
      <c r="K13" s="17"/>
      <c r="L13" s="17"/>
      <c r="M13" s="17"/>
      <c r="N13" s="17"/>
      <c r="O13" s="25"/>
    </row>
    <row r="14" spans="1:15" ht="24" customHeight="1">
      <c r="A14" s="129"/>
      <c r="B14" s="8" t="s">
        <v>64</v>
      </c>
      <c r="C14" s="17">
        <f t="shared" si="1"/>
        <v>0</v>
      </c>
      <c r="D14" s="17">
        <v>0</v>
      </c>
      <c r="E14" s="17">
        <v>0</v>
      </c>
      <c r="F14" s="17">
        <v>0</v>
      </c>
      <c r="G14" s="17"/>
      <c r="H14" s="17"/>
      <c r="I14" s="33"/>
      <c r="J14" s="17"/>
      <c r="K14" s="17"/>
      <c r="L14" s="17"/>
      <c r="M14" s="17"/>
      <c r="N14" s="17"/>
      <c r="O14" s="25"/>
    </row>
    <row r="15" spans="1:15" ht="24" customHeight="1">
      <c r="A15" s="129"/>
      <c r="B15" s="9" t="s">
        <v>65</v>
      </c>
      <c r="C15" s="17">
        <f t="shared" si="1"/>
        <v>0</v>
      </c>
      <c r="D15" s="17">
        <v>0</v>
      </c>
      <c r="E15" s="17">
        <v>0</v>
      </c>
      <c r="F15" s="17">
        <v>0</v>
      </c>
      <c r="G15" s="17"/>
      <c r="H15" s="17"/>
      <c r="I15" s="33"/>
      <c r="J15" s="17"/>
      <c r="K15" s="17"/>
      <c r="L15" s="17"/>
      <c r="M15" s="17"/>
      <c r="N15" s="17"/>
      <c r="O15" s="25"/>
    </row>
    <row r="16" spans="1:15" ht="24" customHeight="1">
      <c r="A16" s="130" t="s">
        <v>39</v>
      </c>
      <c r="B16" s="7" t="s">
        <v>9</v>
      </c>
      <c r="C16" s="18">
        <f t="shared" si="1"/>
        <v>787</v>
      </c>
      <c r="D16" s="18">
        <v>258</v>
      </c>
      <c r="E16" s="18">
        <v>233</v>
      </c>
      <c r="F16" s="18">
        <v>296</v>
      </c>
      <c r="G16" s="18"/>
      <c r="H16" s="18"/>
      <c r="I16" s="34"/>
      <c r="J16" s="18"/>
      <c r="K16" s="18"/>
      <c r="L16" s="18"/>
      <c r="M16" s="18"/>
      <c r="N16" s="18"/>
      <c r="O16" s="28"/>
    </row>
    <row r="17" spans="1:16" ht="24" customHeight="1">
      <c r="A17" s="130"/>
      <c r="B17" s="7" t="s">
        <v>10</v>
      </c>
      <c r="C17" s="19">
        <f t="shared" si="1"/>
        <v>198</v>
      </c>
      <c r="D17" s="19">
        <v>32</v>
      </c>
      <c r="E17" s="19">
        <v>58</v>
      </c>
      <c r="F17" s="19">
        <v>108</v>
      </c>
      <c r="G17" s="19"/>
      <c r="H17" s="19"/>
      <c r="I17" s="35"/>
      <c r="J17" s="19"/>
      <c r="K17" s="19"/>
      <c r="L17" s="19"/>
      <c r="M17" s="19"/>
      <c r="N17" s="19"/>
      <c r="O17" s="28"/>
    </row>
    <row r="18" spans="1:16" ht="24" customHeight="1">
      <c r="A18" s="131" t="s">
        <v>40</v>
      </c>
      <c r="B18" s="14" t="s">
        <v>26</v>
      </c>
      <c r="C18" s="20">
        <f t="shared" si="1"/>
        <v>683</v>
      </c>
      <c r="D18" s="20">
        <v>298</v>
      </c>
      <c r="E18" s="20">
        <v>215</v>
      </c>
      <c r="F18" s="20">
        <v>170</v>
      </c>
      <c r="G18" s="20"/>
      <c r="H18" s="20"/>
      <c r="I18" s="36"/>
      <c r="J18" s="20"/>
      <c r="K18" s="20"/>
      <c r="L18" s="20"/>
      <c r="M18" s="20"/>
      <c r="N18" s="20"/>
      <c r="O18" s="26"/>
    </row>
    <row r="19" spans="1:16" ht="24" customHeight="1">
      <c r="A19" s="132"/>
      <c r="B19" s="14" t="s">
        <v>27</v>
      </c>
      <c r="C19" s="20">
        <f t="shared" si="1"/>
        <v>3547</v>
      </c>
      <c r="D19" s="20">
        <v>1000</v>
      </c>
      <c r="E19" s="20">
        <v>1474</v>
      </c>
      <c r="F19" s="20">
        <v>1073</v>
      </c>
      <c r="G19" s="20"/>
      <c r="H19" s="20"/>
      <c r="I19" s="36"/>
      <c r="J19" s="20"/>
      <c r="K19" s="20"/>
      <c r="L19" s="20"/>
      <c r="M19" s="20"/>
      <c r="N19" s="20"/>
      <c r="O19" s="26"/>
    </row>
    <row r="20" spans="1:16" ht="24" customHeight="1">
      <c r="A20" s="132"/>
      <c r="B20" s="14" t="s">
        <v>28</v>
      </c>
      <c r="C20" s="20">
        <f t="shared" si="1"/>
        <v>195</v>
      </c>
      <c r="D20" s="20">
        <v>103</v>
      </c>
      <c r="E20" s="20">
        <v>92</v>
      </c>
      <c r="F20" s="20">
        <v>0</v>
      </c>
      <c r="G20" s="20"/>
      <c r="H20" s="20"/>
      <c r="I20" s="36"/>
      <c r="J20" s="20"/>
      <c r="K20" s="20"/>
      <c r="L20" s="20"/>
      <c r="M20" s="20"/>
      <c r="N20" s="20"/>
      <c r="O20" s="26"/>
    </row>
    <row r="21" spans="1:16" ht="24" customHeight="1">
      <c r="A21" s="132"/>
      <c r="B21" s="14" t="s">
        <v>73</v>
      </c>
      <c r="C21" s="20">
        <f t="shared" si="1"/>
        <v>688</v>
      </c>
      <c r="D21" s="20">
        <v>202</v>
      </c>
      <c r="E21" s="20">
        <v>231</v>
      </c>
      <c r="F21" s="20">
        <v>255</v>
      </c>
      <c r="G21" s="20"/>
      <c r="H21" s="20"/>
      <c r="I21" s="36"/>
      <c r="J21" s="20"/>
      <c r="K21" s="20"/>
      <c r="L21" s="20"/>
      <c r="M21" s="20"/>
      <c r="N21" s="20"/>
      <c r="O21" s="26"/>
    </row>
    <row r="22" spans="1:16" ht="24" customHeight="1">
      <c r="A22" s="132"/>
      <c r="B22" s="14" t="s">
        <v>23</v>
      </c>
      <c r="C22" s="20">
        <f t="shared" si="1"/>
        <v>0</v>
      </c>
      <c r="D22" s="20">
        <v>0</v>
      </c>
      <c r="E22" s="20">
        <v>0</v>
      </c>
      <c r="F22" s="20">
        <v>0</v>
      </c>
      <c r="G22" s="20"/>
      <c r="H22" s="20"/>
      <c r="I22" s="36"/>
      <c r="J22" s="20"/>
      <c r="K22" s="20"/>
      <c r="L22" s="20"/>
      <c r="M22" s="20"/>
      <c r="N22" s="20"/>
      <c r="O22" s="26"/>
    </row>
    <row r="23" spans="1:16" ht="24" customHeight="1">
      <c r="A23" s="132"/>
      <c r="B23" s="14" t="s">
        <v>32</v>
      </c>
      <c r="C23" s="20">
        <f t="shared" si="1"/>
        <v>0</v>
      </c>
      <c r="D23" s="20">
        <v>0</v>
      </c>
      <c r="E23" s="20">
        <v>0</v>
      </c>
      <c r="F23" s="20">
        <v>0</v>
      </c>
      <c r="G23" s="20"/>
      <c r="H23" s="20"/>
      <c r="I23" s="36"/>
      <c r="J23" s="20"/>
      <c r="K23" s="20"/>
      <c r="L23" s="20"/>
      <c r="M23" s="20"/>
      <c r="N23" s="20"/>
      <c r="O23" s="26"/>
    </row>
    <row r="24" spans="1:16" ht="24" customHeight="1">
      <c r="A24" s="132"/>
      <c r="B24" s="14" t="s">
        <v>29</v>
      </c>
      <c r="C24" s="20">
        <f t="shared" si="1"/>
        <v>153</v>
      </c>
      <c r="D24" s="20">
        <v>56</v>
      </c>
      <c r="E24" s="20">
        <v>55</v>
      </c>
      <c r="F24" s="20">
        <v>42</v>
      </c>
      <c r="G24" s="20"/>
      <c r="H24" s="20"/>
      <c r="I24" s="36"/>
      <c r="J24" s="20"/>
      <c r="K24" s="20"/>
      <c r="L24" s="20"/>
      <c r="M24" s="20"/>
      <c r="N24" s="20"/>
      <c r="O24" s="26"/>
      <c r="P24" s="15"/>
    </row>
    <row r="25" spans="1:16" ht="24" customHeight="1">
      <c r="A25" s="132"/>
      <c r="B25" s="14" t="s">
        <v>24</v>
      </c>
      <c r="C25" s="20">
        <f t="shared" si="1"/>
        <v>0</v>
      </c>
      <c r="D25" s="21">
        <v>0</v>
      </c>
      <c r="E25" s="21">
        <v>0</v>
      </c>
      <c r="F25" s="21">
        <v>0</v>
      </c>
      <c r="G25" s="21"/>
      <c r="H25" s="21"/>
      <c r="I25" s="36"/>
      <c r="J25" s="21"/>
      <c r="K25" s="21"/>
      <c r="L25" s="21"/>
      <c r="M25" s="21"/>
      <c r="N25" s="21"/>
      <c r="O25" s="26"/>
      <c r="P25" s="15"/>
    </row>
    <row r="26" spans="1:16" ht="24" customHeight="1">
      <c r="A26" s="132"/>
      <c r="B26" s="14" t="s">
        <v>30</v>
      </c>
      <c r="C26" s="20">
        <f t="shared" si="1"/>
        <v>246</v>
      </c>
      <c r="D26" s="20">
        <v>82</v>
      </c>
      <c r="E26" s="20">
        <v>71</v>
      </c>
      <c r="F26" s="20">
        <v>93</v>
      </c>
      <c r="G26" s="20"/>
      <c r="H26" s="20"/>
      <c r="I26" s="36"/>
      <c r="J26" s="20"/>
      <c r="K26" s="20"/>
      <c r="L26" s="20"/>
      <c r="M26" s="20"/>
      <c r="N26" s="20"/>
      <c r="O26" s="26"/>
      <c r="P26" s="15"/>
    </row>
    <row r="27" spans="1:16" ht="24" customHeight="1">
      <c r="A27" s="132"/>
      <c r="B27" s="14" t="s">
        <v>25</v>
      </c>
      <c r="C27" s="20">
        <f t="shared" si="1"/>
        <v>333</v>
      </c>
      <c r="D27" s="20">
        <v>119</v>
      </c>
      <c r="E27" s="20">
        <v>90</v>
      </c>
      <c r="F27" s="20">
        <v>124</v>
      </c>
      <c r="G27" s="20"/>
      <c r="H27" s="20"/>
      <c r="I27" s="36"/>
      <c r="J27" s="20"/>
      <c r="K27" s="20"/>
      <c r="L27" s="20"/>
      <c r="M27" s="20"/>
      <c r="N27" s="20"/>
      <c r="O27" s="26"/>
    </row>
    <row r="28" spans="1:16" ht="24" customHeight="1">
      <c r="A28" s="132"/>
      <c r="B28" s="14" t="s">
        <v>31</v>
      </c>
      <c r="C28" s="20">
        <f t="shared" si="1"/>
        <v>61</v>
      </c>
      <c r="D28" s="20">
        <v>18</v>
      </c>
      <c r="E28" s="20">
        <v>20</v>
      </c>
      <c r="F28" s="20">
        <v>23</v>
      </c>
      <c r="G28" s="20"/>
      <c r="H28" s="20"/>
      <c r="I28" s="36"/>
      <c r="J28" s="20"/>
      <c r="K28" s="20"/>
      <c r="L28" s="20"/>
      <c r="M28" s="20"/>
      <c r="N28" s="20"/>
      <c r="O28" s="26"/>
    </row>
    <row r="29" spans="1:16" ht="24" customHeight="1">
      <c r="A29" s="132"/>
      <c r="B29" s="14" t="s">
        <v>57</v>
      </c>
      <c r="C29" s="20">
        <f t="shared" si="1"/>
        <v>80</v>
      </c>
      <c r="D29" s="20">
        <v>19</v>
      </c>
      <c r="E29" s="20">
        <v>10</v>
      </c>
      <c r="F29" s="20">
        <v>51</v>
      </c>
      <c r="G29" s="20"/>
      <c r="H29" s="20"/>
      <c r="I29" s="36"/>
      <c r="J29" s="20"/>
      <c r="K29" s="20"/>
      <c r="L29" s="20"/>
      <c r="M29" s="20"/>
      <c r="N29" s="20"/>
      <c r="O29" s="26"/>
    </row>
    <row r="30" spans="1:16" ht="24" customHeight="1">
      <c r="A30" s="132"/>
      <c r="B30" s="14" t="s">
        <v>33</v>
      </c>
      <c r="C30" s="20">
        <f t="shared" si="1"/>
        <v>243</v>
      </c>
      <c r="D30" s="20">
        <v>105</v>
      </c>
      <c r="E30" s="20">
        <v>50</v>
      </c>
      <c r="F30" s="20">
        <v>88</v>
      </c>
      <c r="G30" s="20"/>
      <c r="H30" s="20"/>
      <c r="I30" s="36"/>
      <c r="J30" s="20"/>
      <c r="K30" s="20"/>
      <c r="L30" s="20"/>
      <c r="M30" s="20"/>
      <c r="N30" s="20"/>
      <c r="O30" s="26"/>
      <c r="P30" s="13"/>
    </row>
    <row r="31" spans="1:16" ht="24" customHeight="1">
      <c r="A31" s="132"/>
      <c r="B31" s="40" t="s">
        <v>66</v>
      </c>
      <c r="C31" s="20">
        <f t="shared" si="1"/>
        <v>102</v>
      </c>
      <c r="D31" s="20">
        <v>44</v>
      </c>
      <c r="E31" s="20">
        <v>30</v>
      </c>
      <c r="F31" s="20">
        <v>28</v>
      </c>
      <c r="G31" s="20"/>
      <c r="H31" s="20"/>
      <c r="I31" s="36"/>
      <c r="J31" s="20"/>
      <c r="K31" s="20"/>
      <c r="L31" s="20"/>
      <c r="M31" s="20"/>
      <c r="N31" s="20"/>
      <c r="O31" s="26"/>
      <c r="P31" s="13"/>
    </row>
    <row r="32" spans="1:16" ht="24" customHeight="1">
      <c r="A32" s="133"/>
      <c r="B32" s="41" t="s">
        <v>67</v>
      </c>
      <c r="C32" s="20">
        <f t="shared" si="1"/>
        <v>0</v>
      </c>
      <c r="D32" s="20">
        <v>0</v>
      </c>
      <c r="E32" s="20">
        <v>0</v>
      </c>
      <c r="F32" s="20">
        <v>0</v>
      </c>
      <c r="G32" s="20"/>
      <c r="H32" s="20"/>
      <c r="I32" s="36"/>
      <c r="J32" s="20"/>
      <c r="K32" s="20"/>
      <c r="L32" s="20"/>
      <c r="M32" s="20"/>
      <c r="N32" s="20"/>
      <c r="O32" s="26"/>
      <c r="P32" s="13"/>
    </row>
    <row r="33" spans="1:16" customFormat="1" ht="24" customHeight="1">
      <c r="A33" s="125" t="s">
        <v>41</v>
      </c>
      <c r="B33" s="11" t="s">
        <v>12</v>
      </c>
      <c r="C33" s="22">
        <f t="shared" si="1"/>
        <v>0</v>
      </c>
      <c r="D33" s="22">
        <v>0</v>
      </c>
      <c r="E33" s="22">
        <v>0</v>
      </c>
      <c r="F33" s="22">
        <v>0</v>
      </c>
      <c r="G33" s="22"/>
      <c r="H33" s="22"/>
      <c r="I33" s="37"/>
      <c r="J33" s="22"/>
      <c r="K33" s="22"/>
      <c r="L33" s="22"/>
      <c r="M33" s="22"/>
      <c r="N33" s="22"/>
      <c r="O33" s="27"/>
      <c r="P33" s="10"/>
    </row>
    <row r="34" spans="1:16" customFormat="1" ht="24" customHeight="1">
      <c r="A34" s="126"/>
      <c r="B34" s="11" t="s">
        <v>13</v>
      </c>
      <c r="C34" s="22">
        <f t="shared" si="1"/>
        <v>216</v>
      </c>
      <c r="D34" s="22">
        <v>117</v>
      </c>
      <c r="E34" s="22">
        <v>99</v>
      </c>
      <c r="F34" s="22">
        <v>0</v>
      </c>
      <c r="G34" s="22"/>
      <c r="H34" s="22"/>
      <c r="I34" s="37"/>
      <c r="J34" s="22"/>
      <c r="K34" s="22"/>
      <c r="L34" s="22"/>
      <c r="M34" s="22"/>
      <c r="N34" s="22"/>
      <c r="O34" s="27"/>
      <c r="P34" s="10"/>
    </row>
    <row r="35" spans="1:16" customFormat="1" ht="24" customHeight="1">
      <c r="A35" s="126"/>
      <c r="B35" s="11" t="s">
        <v>14</v>
      </c>
      <c r="C35" s="22">
        <f t="shared" si="1"/>
        <v>0</v>
      </c>
      <c r="D35" s="22">
        <v>0</v>
      </c>
      <c r="E35" s="22">
        <v>0</v>
      </c>
      <c r="F35" s="22">
        <v>0</v>
      </c>
      <c r="G35" s="22"/>
      <c r="H35" s="22"/>
      <c r="I35" s="37"/>
      <c r="J35" s="22"/>
      <c r="K35" s="22"/>
      <c r="L35" s="22"/>
      <c r="M35" s="22"/>
      <c r="N35" s="22"/>
      <c r="O35" s="27"/>
      <c r="P35" s="10"/>
    </row>
    <row r="36" spans="1:16" customFormat="1" ht="24" customHeight="1">
      <c r="A36" s="126"/>
      <c r="B36" s="11" t="s">
        <v>15</v>
      </c>
      <c r="C36" s="22">
        <f t="shared" si="1"/>
        <v>0</v>
      </c>
      <c r="D36" s="22">
        <v>0</v>
      </c>
      <c r="E36" s="22">
        <v>0</v>
      </c>
      <c r="F36" s="22">
        <v>0</v>
      </c>
      <c r="G36" s="22"/>
      <c r="H36" s="22"/>
      <c r="I36" s="37"/>
      <c r="J36" s="22"/>
      <c r="K36" s="22"/>
      <c r="L36" s="22"/>
      <c r="M36" s="22"/>
      <c r="N36" s="22"/>
      <c r="O36" s="27"/>
      <c r="P36" s="10"/>
    </row>
    <row r="37" spans="1:16" customFormat="1" ht="24" customHeight="1">
      <c r="A37" s="126"/>
      <c r="B37" s="11" t="s">
        <v>16</v>
      </c>
      <c r="C37" s="22">
        <f t="shared" si="1"/>
        <v>0</v>
      </c>
      <c r="D37" s="22">
        <v>0</v>
      </c>
      <c r="E37" s="22">
        <v>0</v>
      </c>
      <c r="F37" s="22">
        <v>0</v>
      </c>
      <c r="G37" s="22"/>
      <c r="H37" s="22"/>
      <c r="I37" s="37"/>
      <c r="J37" s="22"/>
      <c r="K37" s="22"/>
      <c r="L37" s="22"/>
      <c r="M37" s="22"/>
      <c r="N37" s="22"/>
      <c r="O37" s="27"/>
      <c r="P37" s="10"/>
    </row>
    <row r="38" spans="1:16" customFormat="1" ht="24" customHeight="1">
      <c r="A38" s="126"/>
      <c r="B38" s="11" t="s">
        <v>17</v>
      </c>
      <c r="C38" s="22">
        <f t="shared" si="1"/>
        <v>0</v>
      </c>
      <c r="D38" s="22">
        <v>0</v>
      </c>
      <c r="E38" s="22">
        <v>0</v>
      </c>
      <c r="F38" s="22">
        <v>0</v>
      </c>
      <c r="G38" s="22"/>
      <c r="H38" s="22"/>
      <c r="I38" s="37"/>
      <c r="J38" s="22"/>
      <c r="K38" s="22"/>
      <c r="L38" s="22"/>
      <c r="M38" s="22"/>
      <c r="N38" s="22"/>
      <c r="O38" s="27"/>
      <c r="P38" s="10"/>
    </row>
    <row r="39" spans="1:16" customFormat="1" ht="24" customHeight="1">
      <c r="A39" s="126"/>
      <c r="B39" s="12" t="s">
        <v>18</v>
      </c>
      <c r="C39" s="22">
        <f t="shared" si="1"/>
        <v>7111</v>
      </c>
      <c r="D39" s="22">
        <v>214</v>
      </c>
      <c r="E39" s="22">
        <v>428</v>
      </c>
      <c r="F39" s="22">
        <v>6469</v>
      </c>
      <c r="G39" s="22"/>
      <c r="H39" s="22"/>
      <c r="I39" s="37"/>
      <c r="J39" s="22"/>
      <c r="K39" s="22"/>
      <c r="L39" s="22"/>
      <c r="M39" s="22"/>
      <c r="N39" s="22"/>
      <c r="O39" s="27"/>
      <c r="P39" s="10"/>
    </row>
    <row r="40" spans="1:16" customFormat="1" ht="24" customHeight="1">
      <c r="A40" s="126"/>
      <c r="B40" s="11" t="s">
        <v>19</v>
      </c>
      <c r="C40" s="22">
        <f>SUM(D40:O40)</f>
        <v>160207</v>
      </c>
      <c r="D40" s="22">
        <v>54639</v>
      </c>
      <c r="E40" s="22">
        <v>52384</v>
      </c>
      <c r="F40" s="22">
        <v>53184</v>
      </c>
      <c r="G40" s="22"/>
      <c r="H40" s="22"/>
      <c r="I40" s="37"/>
      <c r="J40" s="22"/>
      <c r="K40" s="22"/>
      <c r="L40" s="22"/>
      <c r="M40" s="22"/>
      <c r="N40" s="22"/>
      <c r="O40" s="27"/>
      <c r="P40" s="10"/>
    </row>
    <row r="41" spans="1:16" customFormat="1" ht="24" customHeight="1">
      <c r="A41" s="126"/>
      <c r="B41" s="11" t="s">
        <v>20</v>
      </c>
      <c r="C41" s="22">
        <f t="shared" si="1"/>
        <v>0</v>
      </c>
      <c r="D41" s="22">
        <v>0</v>
      </c>
      <c r="E41" s="22">
        <v>0</v>
      </c>
      <c r="F41" s="22">
        <v>0</v>
      </c>
      <c r="G41" s="22"/>
      <c r="H41" s="22"/>
      <c r="I41" s="37"/>
      <c r="J41" s="22"/>
      <c r="K41" s="22"/>
      <c r="L41" s="22"/>
      <c r="M41" s="22"/>
      <c r="N41" s="22"/>
      <c r="O41" s="27"/>
      <c r="P41" s="10"/>
    </row>
    <row r="42" spans="1:16" customFormat="1" ht="24" customHeight="1">
      <c r="A42" s="126"/>
      <c r="B42" s="12" t="s">
        <v>21</v>
      </c>
      <c r="C42" s="22">
        <f t="shared" si="1"/>
        <v>0</v>
      </c>
      <c r="D42" s="22">
        <v>0</v>
      </c>
      <c r="E42" s="22">
        <v>0</v>
      </c>
      <c r="F42" s="22">
        <v>0</v>
      </c>
      <c r="G42" s="22"/>
      <c r="H42" s="22"/>
      <c r="I42" s="37"/>
      <c r="J42" s="22"/>
      <c r="K42" s="22"/>
      <c r="L42" s="22"/>
      <c r="M42" s="22"/>
      <c r="N42" s="22"/>
      <c r="O42" s="27"/>
      <c r="P42" s="10"/>
    </row>
    <row r="43" spans="1:16" customFormat="1" ht="24" customHeight="1">
      <c r="A43" s="126"/>
      <c r="B43" s="12" t="s">
        <v>22</v>
      </c>
      <c r="C43" s="22">
        <f t="shared" si="1"/>
        <v>0</v>
      </c>
      <c r="D43" s="22">
        <v>0</v>
      </c>
      <c r="E43" s="22">
        <v>0</v>
      </c>
      <c r="F43" s="22">
        <v>0</v>
      </c>
      <c r="G43" s="22"/>
      <c r="H43" s="22"/>
      <c r="I43" s="37"/>
      <c r="J43" s="22"/>
      <c r="K43" s="22"/>
      <c r="L43" s="22"/>
      <c r="M43" s="22"/>
      <c r="N43" s="22"/>
      <c r="O43" s="27"/>
      <c r="P43" s="10"/>
    </row>
    <row r="44" spans="1:16" ht="33">
      <c r="A44" s="122" t="s">
        <v>80</v>
      </c>
      <c r="B44" s="92" t="s">
        <v>81</v>
      </c>
      <c r="C44" s="92">
        <f>SUM(D44:O44)</f>
        <v>1056</v>
      </c>
      <c r="D44" s="92">
        <v>171</v>
      </c>
      <c r="E44" s="92">
        <v>358</v>
      </c>
      <c r="F44" s="92">
        <v>527</v>
      </c>
      <c r="G44" s="92"/>
      <c r="H44" s="92"/>
      <c r="I44" s="92"/>
      <c r="J44" s="92"/>
      <c r="K44" s="92"/>
      <c r="L44" s="92"/>
      <c r="M44" s="92"/>
      <c r="N44" s="92"/>
      <c r="O44" s="92"/>
    </row>
    <row r="45" spans="1:16">
      <c r="A45" s="123"/>
      <c r="B45" s="93" t="s">
        <v>82</v>
      </c>
      <c r="C45" s="93">
        <f>SUM(D45:O45)</f>
        <v>37</v>
      </c>
      <c r="D45" s="93">
        <v>3</v>
      </c>
      <c r="E45" s="93">
        <v>7</v>
      </c>
      <c r="F45" s="93">
        <v>27</v>
      </c>
      <c r="G45" s="93"/>
      <c r="H45" s="93"/>
      <c r="I45" s="93"/>
      <c r="J45" s="93"/>
      <c r="K45" s="93"/>
      <c r="L45" s="93"/>
      <c r="M45" s="93"/>
      <c r="N45" s="93"/>
      <c r="O45" s="93"/>
    </row>
    <row r="46" spans="1:16">
      <c r="A46" s="124"/>
      <c r="B46" s="92" t="s">
        <v>83</v>
      </c>
      <c r="C46" s="92">
        <f>SUM(D46:O46)</f>
        <v>13</v>
      </c>
      <c r="D46" s="92">
        <v>0</v>
      </c>
      <c r="E46" s="92">
        <v>13</v>
      </c>
      <c r="F46" s="92">
        <v>0</v>
      </c>
      <c r="G46" s="92"/>
      <c r="H46" s="92"/>
      <c r="I46" s="92"/>
      <c r="J46" s="92"/>
      <c r="K46" s="92"/>
      <c r="L46" s="92"/>
      <c r="M46" s="92"/>
      <c r="N46" s="92"/>
      <c r="O46" s="92"/>
    </row>
  </sheetData>
  <mergeCells count="8">
    <mergeCell ref="A44:A46"/>
    <mergeCell ref="A33:A43"/>
    <mergeCell ref="A1:O1"/>
    <mergeCell ref="A2:O2"/>
    <mergeCell ref="A5:B5"/>
    <mergeCell ref="A6:A15"/>
    <mergeCell ref="A16:A17"/>
    <mergeCell ref="A18:A3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일일민원 처리현황</vt:lpstr>
      <vt:lpstr>월누계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2016-05-12T23:34:15Z</cp:lastPrinted>
  <dcterms:created xsi:type="dcterms:W3CDTF">2015-01-27T06:11:04Z</dcterms:created>
  <dcterms:modified xsi:type="dcterms:W3CDTF">2022-04-27T01:20:55Z</dcterms:modified>
</cp:coreProperties>
</file>