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65" yWindow="30" windowWidth="25110" windowHeight="12540"/>
  </bookViews>
  <sheets>
    <sheet name="19공동체정원 조성 집행 및 정산결과" sheetId="7" r:id="rId1"/>
  </sheets>
  <calcPr calcId="145621"/>
</workbook>
</file>

<file path=xl/calcChain.xml><?xml version="1.0" encoding="utf-8"?>
<calcChain xmlns="http://schemas.openxmlformats.org/spreadsheetml/2006/main">
  <c r="Q66" i="7" l="1"/>
  <c r="Q64" i="7"/>
  <c r="Q63" i="7"/>
  <c r="Q60" i="7"/>
  <c r="Q59" i="7"/>
  <c r="Q57" i="7"/>
  <c r="Q55" i="7"/>
  <c r="Q54" i="7"/>
  <c r="Q53" i="7"/>
  <c r="Q52" i="7"/>
  <c r="Q51" i="7"/>
  <c r="Q50" i="7"/>
  <c r="Q49" i="7"/>
  <c r="Q47" i="7"/>
  <c r="Q46" i="7"/>
  <c r="Q45" i="7"/>
  <c r="Q43" i="7"/>
  <c r="Q42" i="7"/>
  <c r="Q40" i="7"/>
  <c r="Q39" i="7"/>
  <c r="Q37" i="7"/>
  <c r="Q35" i="7"/>
  <c r="Q33" i="7"/>
  <c r="Q32" i="7"/>
  <c r="Q30" i="7"/>
  <c r="Q29" i="7"/>
  <c r="Q27" i="7"/>
  <c r="Q26" i="7"/>
  <c r="Q25" i="7"/>
  <c r="Q24" i="7"/>
  <c r="Q22" i="7"/>
  <c r="Q21" i="7"/>
  <c r="Q20" i="7"/>
  <c r="Q19" i="7"/>
  <c r="Q17" i="7"/>
  <c r="Q14" i="7"/>
  <c r="Q12" i="7"/>
  <c r="Q11" i="7"/>
  <c r="Q10" i="7"/>
  <c r="Q8" i="7"/>
  <c r="Q7" i="7"/>
  <c r="M66" i="7"/>
  <c r="M63" i="7"/>
  <c r="M64" i="7"/>
  <c r="M60" i="7"/>
  <c r="M59" i="7"/>
  <c r="M57" i="7"/>
  <c r="M50" i="7"/>
  <c r="M51" i="7"/>
  <c r="M52" i="7"/>
  <c r="M53" i="7"/>
  <c r="M54" i="7"/>
  <c r="M55" i="7"/>
  <c r="M49" i="7"/>
  <c r="M46" i="7"/>
  <c r="M47" i="7"/>
  <c r="M45" i="7"/>
  <c r="M43" i="7"/>
  <c r="M42" i="7"/>
  <c r="M40" i="7"/>
  <c r="M39" i="7"/>
  <c r="M37" i="7"/>
  <c r="M35" i="7"/>
  <c r="M33" i="7"/>
  <c r="M32" i="7"/>
  <c r="M30" i="7"/>
  <c r="M29" i="7"/>
  <c r="M25" i="7"/>
  <c r="M26" i="7"/>
  <c r="M27" i="7"/>
  <c r="M20" i="7"/>
  <c r="M21" i="7"/>
  <c r="M22" i="7"/>
  <c r="M19" i="7"/>
  <c r="M24" i="7"/>
  <c r="M17" i="7"/>
  <c r="M14" i="7"/>
  <c r="M11" i="7"/>
  <c r="M12" i="7"/>
  <c r="M10" i="7"/>
  <c r="M8" i="7"/>
  <c r="M7" i="7"/>
  <c r="P65" i="7"/>
  <c r="N65" i="7" s="1"/>
  <c r="O65" i="7"/>
  <c r="P61" i="7"/>
  <c r="O61" i="7"/>
  <c r="P58" i="7"/>
  <c r="O58" i="7"/>
  <c r="N58" i="7"/>
  <c r="P56" i="7"/>
  <c r="O56" i="7"/>
  <c r="N56" i="7"/>
  <c r="P48" i="7"/>
  <c r="O48" i="7"/>
  <c r="P44" i="7"/>
  <c r="O44" i="7"/>
  <c r="N44" i="7"/>
  <c r="P41" i="7"/>
  <c r="O41" i="7"/>
  <c r="N41" i="7"/>
  <c r="P38" i="7"/>
  <c r="O38" i="7"/>
  <c r="N38" i="7" s="1"/>
  <c r="P36" i="7"/>
  <c r="O36" i="7"/>
  <c r="N36" i="7" s="1"/>
  <c r="P31" i="7"/>
  <c r="O31" i="7"/>
  <c r="P28" i="7"/>
  <c r="N28" i="7" s="1"/>
  <c r="O28" i="7"/>
  <c r="P23" i="7"/>
  <c r="O23" i="7"/>
  <c r="N23" i="7" s="1"/>
  <c r="P18" i="7"/>
  <c r="O18" i="7"/>
  <c r="P15" i="7"/>
  <c r="O15" i="7"/>
  <c r="N15" i="7" s="1"/>
  <c r="P13" i="7"/>
  <c r="O13" i="7"/>
  <c r="P9" i="7"/>
  <c r="O9" i="7"/>
  <c r="N9" i="7" s="1"/>
  <c r="P6" i="7"/>
  <c r="B31" i="7"/>
  <c r="B15" i="7"/>
  <c r="J66" i="7"/>
  <c r="G65" i="7"/>
  <c r="L65" i="7"/>
  <c r="K65" i="7"/>
  <c r="I65" i="7"/>
  <c r="H65" i="7"/>
  <c r="F65" i="7"/>
  <c r="E65" i="7"/>
  <c r="B65" i="7"/>
  <c r="J64" i="7"/>
  <c r="J62" i="7"/>
  <c r="L61" i="7"/>
  <c r="I61" i="7"/>
  <c r="H61" i="7"/>
  <c r="F61" i="7"/>
  <c r="E61" i="7"/>
  <c r="B61" i="7"/>
  <c r="J60" i="7"/>
  <c r="J59" i="7"/>
  <c r="L58" i="7"/>
  <c r="I58" i="7"/>
  <c r="H58" i="7"/>
  <c r="F58" i="7"/>
  <c r="E58" i="7"/>
  <c r="B58" i="7"/>
  <c r="L56" i="7"/>
  <c r="I56" i="7"/>
  <c r="H56" i="7"/>
  <c r="F56" i="7"/>
  <c r="E56" i="7"/>
  <c r="B56" i="7"/>
  <c r="J55" i="7"/>
  <c r="J54" i="7"/>
  <c r="J53" i="7"/>
  <c r="J52" i="7"/>
  <c r="J51" i="7"/>
  <c r="J50" i="7"/>
  <c r="L48" i="7"/>
  <c r="I48" i="7"/>
  <c r="H48" i="7"/>
  <c r="F48" i="7"/>
  <c r="E48" i="7"/>
  <c r="B48" i="7"/>
  <c r="J47" i="7"/>
  <c r="J46" i="7"/>
  <c r="L44" i="7"/>
  <c r="I44" i="7"/>
  <c r="H44" i="7"/>
  <c r="F44" i="7"/>
  <c r="E44" i="7"/>
  <c r="B44" i="7"/>
  <c r="J43" i="7"/>
  <c r="J42" i="7"/>
  <c r="L41" i="7"/>
  <c r="K41" i="7"/>
  <c r="I41" i="7"/>
  <c r="H41" i="7"/>
  <c r="F41" i="7"/>
  <c r="E41" i="7"/>
  <c r="B41" i="7"/>
  <c r="J40" i="7"/>
  <c r="L38" i="7"/>
  <c r="I38" i="7"/>
  <c r="H38" i="7"/>
  <c r="F38" i="7"/>
  <c r="E38" i="7"/>
  <c r="B38" i="7"/>
  <c r="L36" i="7"/>
  <c r="I36" i="7"/>
  <c r="H36" i="7"/>
  <c r="F36" i="7"/>
  <c r="E36" i="7"/>
  <c r="B36" i="7"/>
  <c r="J35" i="7"/>
  <c r="J33" i="7"/>
  <c r="J32" i="7"/>
  <c r="L31" i="7"/>
  <c r="K31" i="7"/>
  <c r="I31" i="7"/>
  <c r="H31" i="7"/>
  <c r="F31" i="7"/>
  <c r="E31" i="7"/>
  <c r="J30" i="7"/>
  <c r="J29" i="7"/>
  <c r="L28" i="7"/>
  <c r="K28" i="7"/>
  <c r="I28" i="7"/>
  <c r="H28" i="7"/>
  <c r="F28" i="7"/>
  <c r="E28" i="7"/>
  <c r="B28" i="7"/>
  <c r="J27" i="7"/>
  <c r="J26" i="7"/>
  <c r="J25" i="7"/>
  <c r="J24" i="7"/>
  <c r="L23" i="7"/>
  <c r="K23" i="7"/>
  <c r="I23" i="7"/>
  <c r="H23" i="7"/>
  <c r="F23" i="7"/>
  <c r="E23" i="7"/>
  <c r="B23" i="7"/>
  <c r="J22" i="7"/>
  <c r="J21" i="7"/>
  <c r="J20" i="7"/>
  <c r="L18" i="7"/>
  <c r="I18" i="7"/>
  <c r="H18" i="7"/>
  <c r="F18" i="7"/>
  <c r="E18" i="7"/>
  <c r="B18" i="7"/>
  <c r="J17" i="7"/>
  <c r="L15" i="7"/>
  <c r="I15" i="7"/>
  <c r="H15" i="7"/>
  <c r="F15" i="7"/>
  <c r="E15" i="7"/>
  <c r="J14" i="7"/>
  <c r="G13" i="7"/>
  <c r="L13" i="7"/>
  <c r="K13" i="7"/>
  <c r="I13" i="7"/>
  <c r="H13" i="7"/>
  <c r="F13" i="7"/>
  <c r="E13" i="7"/>
  <c r="B13" i="7"/>
  <c r="J12" i="7"/>
  <c r="J10" i="7"/>
  <c r="L9" i="7"/>
  <c r="I9" i="7"/>
  <c r="H9" i="7"/>
  <c r="F9" i="7"/>
  <c r="E9" i="7"/>
  <c r="B9" i="7"/>
  <c r="J8" i="7"/>
  <c r="J7" i="7"/>
  <c r="L6" i="7"/>
  <c r="I6" i="7"/>
  <c r="H6" i="7"/>
  <c r="F6" i="7"/>
  <c r="E6" i="7"/>
  <c r="B6" i="7"/>
  <c r="N31" i="7" l="1"/>
  <c r="N18" i="7"/>
  <c r="P5" i="7"/>
  <c r="O6" i="7"/>
  <c r="O5" i="7" s="1"/>
  <c r="N61" i="7"/>
  <c r="N13" i="7"/>
  <c r="N48" i="7"/>
  <c r="F5" i="7"/>
  <c r="I5" i="7"/>
  <c r="H5" i="7"/>
  <c r="E5" i="7"/>
  <c r="L5" i="7"/>
  <c r="G58" i="7"/>
  <c r="G15" i="7"/>
  <c r="J23" i="7"/>
  <c r="B5" i="7"/>
  <c r="G9" i="7"/>
  <c r="G44" i="7"/>
  <c r="J65" i="7"/>
  <c r="G36" i="7"/>
  <c r="G23" i="7"/>
  <c r="J31" i="7"/>
  <c r="G56" i="7"/>
  <c r="G6" i="7"/>
  <c r="J13" i="7"/>
  <c r="G61" i="7"/>
  <c r="G18" i="7"/>
  <c r="J28" i="7"/>
  <c r="G38" i="7"/>
  <c r="J41" i="7"/>
  <c r="G48" i="7"/>
  <c r="G28" i="7"/>
  <c r="G31" i="7"/>
  <c r="G41" i="7"/>
  <c r="K61" i="7"/>
  <c r="J61" i="7" s="1"/>
  <c r="J63" i="7"/>
  <c r="K9" i="7"/>
  <c r="J9" i="7" s="1"/>
  <c r="J11" i="7"/>
  <c r="J19" i="7"/>
  <c r="K18" i="7"/>
  <c r="J18" i="7" s="1"/>
  <c r="J39" i="7"/>
  <c r="K38" i="7"/>
  <c r="J38" i="7" s="1"/>
  <c r="J57" i="7"/>
  <c r="K56" i="7"/>
  <c r="J56" i="7" s="1"/>
  <c r="J37" i="7"/>
  <c r="K36" i="7"/>
  <c r="J36" i="7" s="1"/>
  <c r="J45" i="7"/>
  <c r="K44" i="7"/>
  <c r="J44" i="7" s="1"/>
  <c r="K6" i="7"/>
  <c r="M6" i="7" s="1"/>
  <c r="K15" i="7"/>
  <c r="K58" i="7"/>
  <c r="J58" i="7" s="1"/>
  <c r="N6" i="7" l="1"/>
  <c r="N5" i="7" s="1"/>
  <c r="G5" i="7"/>
  <c r="J15" i="7"/>
  <c r="J6" i="7"/>
  <c r="J49" i="7"/>
  <c r="K48" i="7"/>
  <c r="J48" i="7" s="1"/>
  <c r="K5" i="7" l="1"/>
  <c r="J5" i="7"/>
</calcChain>
</file>

<file path=xl/sharedStrings.xml><?xml version="1.0" encoding="utf-8"?>
<sst xmlns="http://schemas.openxmlformats.org/spreadsheetml/2006/main" count="179" uniqueCount="103">
  <si>
    <t>초화식재(본)</t>
    <phoneticPr fontId="14" type="noConversion"/>
  </si>
  <si>
    <t>서초포레스타5단지 입주자대표회의</t>
  </si>
  <si>
    <r>
      <t>2019년 공동체정원조성 주민제안사업</t>
    </r>
    <r>
      <rPr>
        <u/>
        <sz val="26"/>
        <color rgb="FF0000FF"/>
        <rFont val="HY헤드라인M"/>
        <family val="1"/>
        <charset val="129"/>
      </rPr>
      <t xml:space="preserve"> 보조금</t>
    </r>
    <r>
      <rPr>
        <u/>
        <sz val="26"/>
        <color rgb="FF000000"/>
        <rFont val="HY헤드라인M"/>
        <family val="1"/>
        <charset val="129"/>
      </rPr>
      <t xml:space="preserve"> 지원분야 신청지 집계표</t>
    </r>
    <phoneticPr fontId="14" type="noConversion"/>
  </si>
  <si>
    <t>자   치   구</t>
    <phoneticPr fontId="14" type="noConversion"/>
  </si>
  <si>
    <t>선정 공동체</t>
    <phoneticPr fontId="14" type="noConversion"/>
  </si>
  <si>
    <t>대상지</t>
    <phoneticPr fontId="14" type="noConversion"/>
  </si>
  <si>
    <t>소유
구분
(공/사)</t>
    <phoneticPr fontId="14" type="noConversion"/>
  </si>
  <si>
    <t>참 여
인 원
(인)</t>
  </si>
  <si>
    <t>녹 화
면 적
(㎡)</t>
    <phoneticPr fontId="14" type="noConversion"/>
  </si>
  <si>
    <t>사 업 비(원)</t>
    <phoneticPr fontId="14" type="noConversion"/>
  </si>
  <si>
    <t>비  고</t>
    <phoneticPr fontId="14" type="noConversion"/>
  </si>
  <si>
    <t>계</t>
    <phoneticPr fontId="14" type="noConversion"/>
  </si>
  <si>
    <t>보조금</t>
    <phoneticPr fontId="14" type="noConversion"/>
  </si>
  <si>
    <t>자부담</t>
    <phoneticPr fontId="14" type="noConversion"/>
  </si>
  <si>
    <t>종로</t>
    <phoneticPr fontId="14" type="noConversion"/>
  </si>
  <si>
    <t>인왕산2차아이파크아파트 입주자대표회의</t>
    <phoneticPr fontId="14" type="noConversion"/>
  </si>
  <si>
    <t>아파트</t>
    <phoneticPr fontId="14" type="noConversion"/>
  </si>
  <si>
    <t>사유지</t>
    <phoneticPr fontId="14" type="noConversion"/>
  </si>
  <si>
    <t>창신두산아파트 입주자대표회의</t>
    <phoneticPr fontId="14" type="noConversion"/>
  </si>
  <si>
    <t>통학로</t>
    <phoneticPr fontId="14" type="noConversion"/>
  </si>
  <si>
    <t>중구</t>
    <phoneticPr fontId="14" type="noConversion"/>
  </si>
  <si>
    <t>신당동주민자치위원회</t>
    <phoneticPr fontId="14" type="noConversion"/>
  </si>
  <si>
    <t>골목길</t>
    <phoneticPr fontId="14" type="noConversion"/>
  </si>
  <si>
    <t>공유지</t>
    <phoneticPr fontId="14" type="noConversion"/>
  </si>
  <si>
    <t>평화를 만드는 교회</t>
    <phoneticPr fontId="14" type="noConversion"/>
  </si>
  <si>
    <t>교회내(개방)</t>
    <phoneticPr fontId="14" type="noConversion"/>
  </si>
  <si>
    <t>중구청직장어린이집</t>
    <phoneticPr fontId="14" type="noConversion"/>
  </si>
  <si>
    <t>어린이집옥상</t>
    <phoneticPr fontId="14" type="noConversion"/>
  </si>
  <si>
    <t>성동</t>
    <phoneticPr fontId="14" type="noConversion"/>
  </si>
  <si>
    <t>행당한진타운아파트 주민자치단체</t>
    <phoneticPr fontId="14" type="noConversion"/>
  </si>
  <si>
    <t>동대문</t>
    <phoneticPr fontId="14" type="noConversion"/>
  </si>
  <si>
    <t>대성유니드아파트 입주자대표회의</t>
    <phoneticPr fontId="14" type="noConversion"/>
  </si>
  <si>
    <t>아름숲래미안아파트 입주자대표회의</t>
    <phoneticPr fontId="14" type="noConversion"/>
  </si>
  <si>
    <t>중랑</t>
    <phoneticPr fontId="14" type="noConversion"/>
  </si>
  <si>
    <t>화사모</t>
    <phoneticPr fontId="14" type="noConversion"/>
  </si>
  <si>
    <t>중랑통합부모회</t>
    <phoneticPr fontId="14" type="noConversion"/>
  </si>
  <si>
    <t>주민센터</t>
    <phoneticPr fontId="14" type="noConversion"/>
  </si>
  <si>
    <t>마을과아이들</t>
    <phoneticPr fontId="14" type="noConversion"/>
  </si>
  <si>
    <t>가로변</t>
    <phoneticPr fontId="14" type="noConversion"/>
  </si>
  <si>
    <t>신내건영2차아파트 입주자대표회의</t>
    <phoneticPr fontId="14" type="noConversion"/>
  </si>
  <si>
    <t>강북</t>
    <phoneticPr fontId="14" type="noConversion"/>
  </si>
  <si>
    <t>서울시민정원사회</t>
    <phoneticPr fontId="14" type="noConversion"/>
  </si>
  <si>
    <t>텃밭주변</t>
    <phoneticPr fontId="14" type="noConversion"/>
  </si>
  <si>
    <t>삼각산아이원아파트 부녀회</t>
    <phoneticPr fontId="14" type="noConversion"/>
  </si>
  <si>
    <t>해피투게더 봉사단</t>
    <phoneticPr fontId="14" type="noConversion"/>
  </si>
  <si>
    <t>소나무협동마을</t>
    <phoneticPr fontId="14" type="noConversion"/>
  </si>
  <si>
    <t>공유지, 사유지</t>
    <phoneticPr fontId="14" type="noConversion"/>
  </si>
  <si>
    <t>도봉</t>
    <phoneticPr fontId="14" type="noConversion"/>
  </si>
  <si>
    <t>동아청솔아파트 입주자대표회의</t>
    <phoneticPr fontId="14" type="noConversion"/>
  </si>
  <si>
    <t>서울신학초등학교 병설유치원</t>
    <phoneticPr fontId="14" type="noConversion"/>
  </si>
  <si>
    <t>학교</t>
    <phoneticPr fontId="14" type="noConversion"/>
  </si>
  <si>
    <t>공원</t>
    <phoneticPr fontId="14" type="noConversion"/>
  </si>
  <si>
    <t>노원</t>
    <phoneticPr fontId="14" type="noConversion"/>
  </si>
  <si>
    <t>서울공릉초등학교 병설유치원</t>
    <phoneticPr fontId="14" type="noConversion"/>
  </si>
  <si>
    <t>유치원</t>
    <phoneticPr fontId="14" type="noConversion"/>
  </si>
  <si>
    <t>중평초등학교 뜨락에</t>
    <phoneticPr fontId="14" type="noConversion"/>
  </si>
  <si>
    <t>덕암초등학교</t>
    <phoneticPr fontId="14" type="noConversion"/>
  </si>
  <si>
    <t>공릉2동 작은도서관 운영위원회</t>
    <phoneticPr fontId="14" type="noConversion"/>
  </si>
  <si>
    <t>서대문</t>
    <phoneticPr fontId="14" type="noConversion"/>
  </si>
  <si>
    <t>금송힐스빌자치회</t>
    <phoneticPr fontId="14" type="noConversion"/>
  </si>
  <si>
    <t>마포</t>
    <phoneticPr fontId="14" type="noConversion"/>
  </si>
  <si>
    <t>연남동주민자치위원회</t>
    <phoneticPr fontId="14" type="noConversion"/>
  </si>
  <si>
    <t>신공덕2차삼성래미안아파트 입주자대표회의</t>
    <phoneticPr fontId="14" type="noConversion"/>
  </si>
  <si>
    <t>양천</t>
    <phoneticPr fontId="14" type="noConversion"/>
  </si>
  <si>
    <t>목동10단지아파트 입주자대표회의</t>
    <phoneticPr fontId="14" type="noConversion"/>
  </si>
  <si>
    <t>목동현대아파트 함께같이 78</t>
    <phoneticPr fontId="14" type="noConversion"/>
  </si>
  <si>
    <t>강서</t>
    <phoneticPr fontId="14" type="noConversion"/>
  </si>
  <si>
    <t>관음삼성아파트</t>
    <phoneticPr fontId="14" type="noConversion"/>
  </si>
  <si>
    <t>가양7단지아파트</t>
    <phoneticPr fontId="14" type="noConversion"/>
  </si>
  <si>
    <t>방화11단지영구임대아파트관리</t>
    <phoneticPr fontId="14" type="noConversion"/>
  </si>
  <si>
    <t>구로</t>
    <phoneticPr fontId="14" type="noConversion"/>
  </si>
  <si>
    <t>신도림태영타운아파트 입주자대표회의</t>
    <phoneticPr fontId="14" type="noConversion"/>
  </si>
  <si>
    <t>개봉동 이신점심마을공동체위원회</t>
    <phoneticPr fontId="14" type="noConversion"/>
  </si>
  <si>
    <t>주민공동이용시설</t>
    <phoneticPr fontId="14" type="noConversion"/>
  </si>
  <si>
    <t>성공회대학교 도시농부</t>
    <phoneticPr fontId="14" type="noConversion"/>
  </si>
  <si>
    <t>학교, 옥상</t>
    <phoneticPr fontId="14" type="noConversion"/>
  </si>
  <si>
    <t>서울구로기계공구상업단지조합</t>
    <phoneticPr fontId="14" type="noConversion"/>
  </si>
  <si>
    <t>공구단지</t>
    <phoneticPr fontId="14" type="noConversion"/>
  </si>
  <si>
    <t>천왕연지타운공동주택</t>
    <phoneticPr fontId="14" type="noConversion"/>
  </si>
  <si>
    <t>디큐브시티아파트 큐브청심회</t>
    <phoneticPr fontId="14" type="noConversion"/>
  </si>
  <si>
    <t>수궁동주민자치위원회</t>
    <phoneticPr fontId="14" type="noConversion"/>
  </si>
  <si>
    <t>서초</t>
    <phoneticPr fontId="14" type="noConversion"/>
  </si>
  <si>
    <t>강남</t>
    <phoneticPr fontId="14" type="noConversion"/>
  </si>
  <si>
    <t>신동아파밀리에아파트 책마을도서관</t>
    <phoneticPr fontId="14" type="noConversion"/>
  </si>
  <si>
    <t>역삼초등학교 병설유치원</t>
    <phoneticPr fontId="14" type="noConversion"/>
  </si>
  <si>
    <t>송파</t>
    <phoneticPr fontId="14" type="noConversion"/>
  </si>
  <si>
    <t>마천동 마을지킴이</t>
    <phoneticPr fontId="14" type="noConversion"/>
  </si>
  <si>
    <t>풍납2동 꽃으로 물들다(풍납2동 통장협의회&amp;주부구정평가단)</t>
    <phoneticPr fontId="14" type="noConversion"/>
  </si>
  <si>
    <t>가락스타클래스 입주자대표회의</t>
    <phoneticPr fontId="14" type="noConversion"/>
  </si>
  <si>
    <t>강동</t>
    <phoneticPr fontId="14" type="noConversion"/>
  </si>
  <si>
    <t>강동정원문화포럼</t>
    <phoneticPr fontId="14" type="noConversion"/>
  </si>
  <si>
    <t>미조성공원</t>
    <phoneticPr fontId="14" type="noConversion"/>
  </si>
  <si>
    <t>수목식재</t>
    <phoneticPr fontId="14" type="noConversion"/>
  </si>
  <si>
    <t>수목식재㈜</t>
    <phoneticPr fontId="14" type="noConversion"/>
  </si>
  <si>
    <t>계</t>
    <phoneticPr fontId="14" type="noConversion"/>
  </si>
  <si>
    <t>자부담율(%)</t>
    <phoneticPr fontId="14" type="noConversion"/>
  </si>
  <si>
    <t>반납금액(원)</t>
    <phoneticPr fontId="14" type="noConversion"/>
  </si>
  <si>
    <t>계</t>
    <phoneticPr fontId="14" type="noConversion"/>
  </si>
  <si>
    <t>보조금+자부담</t>
    <phoneticPr fontId="14" type="noConversion"/>
  </si>
  <si>
    <t>이자발생액</t>
    <phoneticPr fontId="14" type="noConversion"/>
  </si>
  <si>
    <t>사업포기</t>
    <phoneticPr fontId="14" type="noConversion"/>
  </si>
  <si>
    <t>사업취소</t>
    <phoneticPr fontId="14" type="noConversion"/>
  </si>
  <si>
    <t>집행금액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</si>
</sst>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&quot;개소&quot;"/>
  </numFmts>
  <fonts count="29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u/>
      <sz val="26"/>
      <color rgb="FF000000"/>
      <name val="HY헤드라인M"/>
      <family val="1"/>
      <charset val="129"/>
    </font>
    <font>
      <u/>
      <sz val="26"/>
      <color rgb="FF0000FF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3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 style="thick">
        <color rgb="FFC00000"/>
      </left>
      <right style="thick">
        <color indexed="64"/>
      </right>
      <top style="thick">
        <color indexed="64"/>
      </top>
      <bottom/>
      <diagonal/>
    </border>
    <border>
      <left style="thick">
        <color rgb="FFC00000"/>
      </left>
      <right style="thick">
        <color indexed="64"/>
      </right>
      <top/>
      <bottom style="thin">
        <color indexed="64"/>
      </bottom>
      <diagonal/>
    </border>
  </borders>
  <cellStyleXfs count="2754">
    <xf numFmtId="0" fontId="0" fillId="0" borderId="0">
      <alignment vertical="center"/>
    </xf>
    <xf numFmtId="41" fontId="13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 applyNumberFormat="1">
      <alignment vertical="center"/>
    </xf>
    <xf numFmtId="0" fontId="13" fillId="0" borderId="0" xfId="4" applyNumberFormat="1">
      <alignment vertical="center"/>
    </xf>
    <xf numFmtId="0" fontId="11" fillId="0" borderId="0" xfId="4" applyNumberFormat="1" applyFont="1" applyBorder="1" applyAlignment="1">
      <alignment horizontal="center" vertical="center"/>
    </xf>
    <xf numFmtId="0" fontId="13" fillId="0" borderId="0" xfId="4" applyNumberFormat="1" applyAlignment="1">
      <alignment horizontal="center" vertical="center"/>
    </xf>
    <xf numFmtId="0" fontId="17" fillId="0" borderId="0" xfId="4" applyNumberFormat="1" applyFont="1" applyAlignment="1">
      <alignment horizontal="center" vertical="center"/>
    </xf>
    <xf numFmtId="0" fontId="18" fillId="0" borderId="0" xfId="4" applyNumberFormat="1" applyFont="1" applyBorder="1" applyAlignment="1">
      <alignment horizontal="center" vertical="center"/>
    </xf>
    <xf numFmtId="0" fontId="11" fillId="0" borderId="0" xfId="4" applyNumberFormat="1" applyFont="1" applyBorder="1" applyAlignment="1">
      <alignment horizontal="right" vertical="center"/>
    </xf>
    <xf numFmtId="0" fontId="12" fillId="0" borderId="0" xfId="4" applyNumberFormat="1" applyFont="1" applyBorder="1" applyAlignment="1">
      <alignment horizontal="right" vertical="center"/>
    </xf>
    <xf numFmtId="0" fontId="12" fillId="0" borderId="0" xfId="4" applyNumberFormat="1" applyFont="1" applyBorder="1" applyAlignment="1">
      <alignment horizontal="right"/>
    </xf>
    <xf numFmtId="0" fontId="12" fillId="0" borderId="0" xfId="4" applyNumberFormat="1" applyFont="1" applyBorder="1" applyAlignment="1">
      <alignment horizontal="center"/>
    </xf>
    <xf numFmtId="0" fontId="21" fillId="0" borderId="0" xfId="4" applyNumberFormat="1" applyFont="1">
      <alignment vertical="center"/>
    </xf>
    <xf numFmtId="0" fontId="21" fillId="0" borderId="0" xfId="4" applyNumberFormat="1" applyFont="1" applyAlignment="1">
      <alignment horizontal="center" vertical="center"/>
    </xf>
    <xf numFmtId="177" fontId="20" fillId="4" borderId="1" xfId="4" applyNumberFormat="1" applyFont="1" applyFill="1" applyBorder="1" applyAlignment="1">
      <alignment horizontal="center" vertical="center" shrinkToFit="1"/>
    </xf>
    <xf numFmtId="41" fontId="20" fillId="4" borderId="1" xfId="1" applyFont="1" applyFill="1" applyBorder="1" applyAlignment="1">
      <alignment horizontal="right" vertical="center" shrinkToFit="1"/>
    </xf>
    <xf numFmtId="41" fontId="20" fillId="4" borderId="2" xfId="1" applyFont="1" applyFill="1" applyBorder="1" applyAlignment="1">
      <alignment horizontal="right" vertical="center" shrinkToFit="1"/>
    </xf>
    <xf numFmtId="177" fontId="20" fillId="5" borderId="1" xfId="4" applyNumberFormat="1" applyFont="1" applyFill="1" applyBorder="1" applyAlignment="1" applyProtection="1">
      <alignment horizontal="center" vertical="center" shrinkToFit="1"/>
    </xf>
    <xf numFmtId="176" fontId="20" fillId="5" borderId="1" xfId="4" applyNumberFormat="1" applyFont="1" applyFill="1" applyBorder="1" applyAlignment="1">
      <alignment horizontal="right" vertical="center" shrinkToFit="1"/>
    </xf>
    <xf numFmtId="176" fontId="20" fillId="5" borderId="2" xfId="4" applyNumberFormat="1" applyFont="1" applyFill="1" applyBorder="1" applyAlignment="1">
      <alignment horizontal="right" vertical="center" shrinkToFit="1"/>
    </xf>
    <xf numFmtId="0" fontId="23" fillId="0" borderId="0" xfId="4" applyNumberFormat="1" applyFont="1" applyFill="1">
      <alignment vertical="center"/>
    </xf>
    <xf numFmtId="0" fontId="22" fillId="0" borderId="1" xfId="4" applyNumberFormat="1" applyFont="1" applyFill="1" applyBorder="1" applyAlignment="1">
      <alignment horizontal="center" vertical="center" shrinkToFit="1"/>
    </xf>
    <xf numFmtId="176" fontId="22" fillId="0" borderId="1" xfId="4" applyNumberFormat="1" applyFont="1" applyFill="1" applyBorder="1" applyAlignment="1">
      <alignment horizontal="right" vertical="center" shrinkToFit="1"/>
    </xf>
    <xf numFmtId="176" fontId="22" fillId="0" borderId="1" xfId="1" applyNumberFormat="1" applyFont="1" applyFill="1" applyBorder="1" applyAlignment="1">
      <alignment horizontal="right" vertical="center" shrinkToFit="1"/>
    </xf>
    <xf numFmtId="176" fontId="22" fillId="0" borderId="2" xfId="4" applyNumberFormat="1" applyFont="1" applyFill="1" applyBorder="1" applyAlignment="1">
      <alignment horizontal="right" vertical="center" shrinkToFit="1"/>
    </xf>
    <xf numFmtId="0" fontId="21" fillId="0" borderId="0" xfId="4" applyNumberFormat="1" applyFont="1" applyFill="1">
      <alignment vertical="center"/>
    </xf>
    <xf numFmtId="0" fontId="22" fillId="0" borderId="1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right" vertical="center" shrinkToFit="1"/>
    </xf>
    <xf numFmtId="176" fontId="22" fillId="0" borderId="2" xfId="0" applyNumberFormat="1" applyFont="1" applyFill="1" applyBorder="1" applyAlignment="1">
      <alignment horizontal="right" vertical="center" shrinkToFit="1"/>
    </xf>
    <xf numFmtId="176" fontId="24" fillId="0" borderId="1" xfId="1" applyNumberFormat="1" applyFont="1" applyFill="1" applyBorder="1" applyAlignment="1">
      <alignment horizontal="right" vertical="center" shrinkToFit="1"/>
    </xf>
    <xf numFmtId="176" fontId="24" fillId="0" borderId="1" xfId="4" applyNumberFormat="1" applyFont="1" applyFill="1" applyBorder="1" applyAlignment="1">
      <alignment horizontal="right" vertical="center" shrinkToFit="1"/>
    </xf>
    <xf numFmtId="176" fontId="24" fillId="0" borderId="2" xfId="4" applyNumberFormat="1" applyFont="1" applyFill="1" applyBorder="1" applyAlignment="1">
      <alignment horizontal="right" vertical="center" shrinkToFit="1"/>
    </xf>
    <xf numFmtId="0" fontId="24" fillId="0" borderId="1" xfId="4" applyNumberFormat="1" applyFont="1" applyFill="1" applyBorder="1" applyAlignment="1">
      <alignment horizontal="center" vertical="center" shrinkToFit="1"/>
    </xf>
    <xf numFmtId="0" fontId="22" fillId="2" borderId="1" xfId="4" applyNumberFormat="1" applyFont="1" applyFill="1" applyBorder="1" applyAlignment="1">
      <alignment horizontal="center" vertical="center" shrinkToFit="1"/>
    </xf>
    <xf numFmtId="176" fontId="26" fillId="0" borderId="0" xfId="47" applyNumberFormat="1" applyFont="1" applyFill="1" applyBorder="1" applyAlignment="1">
      <alignment horizontal="center" vertical="center" shrinkToFit="1"/>
    </xf>
    <xf numFmtId="176" fontId="28" fillId="0" borderId="0" xfId="4" applyNumberFormat="1" applyFont="1" applyFill="1" applyBorder="1" applyAlignment="1">
      <alignment horizontal="center" vertical="center" shrinkToFit="1"/>
    </xf>
    <xf numFmtId="0" fontId="13" fillId="0" borderId="0" xfId="4" applyNumberFormat="1" applyAlignment="1">
      <alignment horizontal="right" vertical="center"/>
    </xf>
    <xf numFmtId="0" fontId="20" fillId="3" borderId="3" xfId="4" applyNumberFormat="1" applyFont="1" applyFill="1" applyBorder="1" applyAlignment="1">
      <alignment horizontal="center" vertical="center" wrapText="1"/>
    </xf>
    <xf numFmtId="0" fontId="20" fillId="3" borderId="1" xfId="4" applyNumberFormat="1" applyFont="1" applyFill="1" applyBorder="1" applyAlignment="1">
      <alignment horizontal="center" vertical="center" wrapText="1"/>
    </xf>
    <xf numFmtId="0" fontId="20" fillId="3" borderId="4" xfId="4" applyNumberFormat="1" applyFont="1" applyFill="1" applyBorder="1" applyAlignment="1">
      <alignment horizontal="center" vertical="center"/>
    </xf>
    <xf numFmtId="0" fontId="20" fillId="3" borderId="3" xfId="4" applyNumberFormat="1" applyFont="1" applyFill="1" applyBorder="1" applyAlignment="1">
      <alignment horizontal="center" vertical="center"/>
    </xf>
    <xf numFmtId="0" fontId="20" fillId="3" borderId="5" xfId="4" applyNumberFormat="1" applyFont="1" applyFill="1" applyBorder="1" applyAlignment="1">
      <alignment horizontal="center" vertical="center"/>
    </xf>
    <xf numFmtId="0" fontId="22" fillId="3" borderId="1" xfId="47" applyNumberFormat="1" applyFont="1" applyFill="1" applyBorder="1">
      <alignment vertical="center"/>
    </xf>
    <xf numFmtId="0" fontId="20" fillId="3" borderId="1" xfId="4" applyNumberFormat="1" applyFont="1" applyFill="1" applyBorder="1" applyAlignment="1">
      <alignment horizontal="center" vertical="center"/>
    </xf>
    <xf numFmtId="0" fontId="20" fillId="4" borderId="5" xfId="4" applyNumberFormat="1" applyFont="1" applyFill="1" applyBorder="1" applyAlignment="1">
      <alignment horizontal="distributed" vertical="center" shrinkToFit="1"/>
    </xf>
    <xf numFmtId="0" fontId="20" fillId="5" borderId="5" xfId="4" applyNumberFormat="1" applyFont="1" applyFill="1" applyBorder="1" applyAlignment="1">
      <alignment horizontal="distributed" vertical="center" shrinkToFit="1"/>
    </xf>
    <xf numFmtId="0" fontId="20" fillId="0" borderId="5" xfId="4" applyNumberFormat="1" applyFont="1" applyFill="1" applyBorder="1" applyAlignment="1">
      <alignment horizontal="distributed" vertical="center" shrinkToFit="1"/>
    </xf>
    <xf numFmtId="0" fontId="22" fillId="0" borderId="5" xfId="4" applyNumberFormat="1" applyFont="1" applyFill="1" applyBorder="1" applyAlignment="1">
      <alignment horizontal="distributed" vertical="center" shrinkToFit="1"/>
    </xf>
    <xf numFmtId="0" fontId="20" fillId="0" borderId="6" xfId="4" applyNumberFormat="1" applyFont="1" applyFill="1" applyBorder="1" applyAlignment="1">
      <alignment horizontal="distributed" vertical="center" shrinkToFit="1"/>
    </xf>
    <xf numFmtId="0" fontId="22" fillId="0" borderId="7" xfId="4" applyNumberFormat="1" applyFont="1" applyFill="1" applyBorder="1" applyAlignment="1">
      <alignment horizontal="center" vertical="center" shrinkToFit="1"/>
    </xf>
    <xf numFmtId="176" fontId="22" fillId="0" borderId="7" xfId="4" applyNumberFormat="1" applyFont="1" applyFill="1" applyBorder="1" applyAlignment="1">
      <alignment horizontal="right" vertical="center" shrinkToFit="1"/>
    </xf>
    <xf numFmtId="176" fontId="22" fillId="0" borderId="7" xfId="1" applyNumberFormat="1" applyFont="1" applyFill="1" applyBorder="1" applyAlignment="1">
      <alignment horizontal="right" vertical="center" shrinkToFit="1"/>
    </xf>
    <xf numFmtId="0" fontId="20" fillId="3" borderId="8" xfId="4" applyNumberFormat="1" applyFont="1" applyFill="1" applyBorder="1" applyAlignment="1">
      <alignment horizontal="center" vertical="center" wrapText="1"/>
    </xf>
    <xf numFmtId="0" fontId="20" fillId="3" borderId="2" xfId="4" applyNumberFormat="1" applyFont="1" applyFill="1" applyBorder="1" applyAlignment="1">
      <alignment horizontal="center" vertical="center" wrapText="1"/>
    </xf>
    <xf numFmtId="176" fontId="22" fillId="0" borderId="9" xfId="4" applyNumberFormat="1" applyFont="1" applyFill="1" applyBorder="1" applyAlignment="1">
      <alignment horizontal="right" vertical="center" shrinkToFit="1"/>
    </xf>
    <xf numFmtId="41" fontId="20" fillId="4" borderId="10" xfId="1" applyFont="1" applyFill="1" applyBorder="1" applyAlignment="1">
      <alignment horizontal="center" vertical="center" shrinkToFit="1"/>
    </xf>
    <xf numFmtId="176" fontId="20" fillId="5" borderId="10" xfId="4" applyNumberFormat="1" applyFont="1" applyFill="1" applyBorder="1" applyAlignment="1">
      <alignment horizontal="center" vertical="center" shrinkToFit="1"/>
    </xf>
    <xf numFmtId="176" fontId="22" fillId="0" borderId="10" xfId="4" quotePrefix="1" applyNumberFormat="1" applyFont="1" applyFill="1" applyBorder="1" applyAlignment="1">
      <alignment horizontal="center" vertical="center" shrinkToFit="1"/>
    </xf>
    <xf numFmtId="176" fontId="20" fillId="5" borderId="10" xfId="4" applyNumberFormat="1" applyFont="1" applyFill="1" applyBorder="1" applyAlignment="1">
      <alignment horizontal="right" vertical="center" shrinkToFit="1"/>
    </xf>
    <xf numFmtId="176" fontId="22" fillId="0" borderId="10" xfId="4" applyNumberFormat="1" applyFont="1" applyFill="1" applyBorder="1" applyAlignment="1">
      <alignment horizontal="center" vertical="center" shrinkToFit="1"/>
    </xf>
    <xf numFmtId="176" fontId="22" fillId="0" borderId="10" xfId="47" applyNumberFormat="1" applyFont="1" applyFill="1" applyBorder="1" applyAlignment="1">
      <alignment horizontal="center" vertical="center" shrinkToFit="1"/>
    </xf>
    <xf numFmtId="176" fontId="25" fillId="0" borderId="10" xfId="4" applyNumberFormat="1" applyFont="1" applyFill="1" applyBorder="1" applyAlignment="1">
      <alignment horizontal="center" vertical="center" shrinkToFit="1"/>
    </xf>
    <xf numFmtId="0" fontId="24" fillId="0" borderId="10" xfId="4" quotePrefix="1" applyNumberFormat="1" applyFont="1" applyFill="1" applyBorder="1" applyAlignment="1">
      <alignment horizontal="center" vertical="center" shrinkToFit="1"/>
    </xf>
    <xf numFmtId="176" fontId="22" fillId="0" borderId="11" xfId="4" applyNumberFormat="1" applyFont="1" applyFill="1" applyBorder="1" applyAlignment="1">
      <alignment horizontal="center" vertical="center" shrinkToFit="1"/>
    </xf>
    <xf numFmtId="0" fontId="20" fillId="3" borderId="12" xfId="4" applyNumberFormat="1" applyFont="1" applyFill="1" applyBorder="1" applyAlignment="1">
      <alignment horizontal="center" vertical="center" wrapText="1"/>
    </xf>
    <xf numFmtId="0" fontId="20" fillId="3" borderId="13" xfId="4" applyNumberFormat="1" applyFont="1" applyFill="1" applyBorder="1" applyAlignment="1">
      <alignment horizontal="center" vertical="center" wrapText="1"/>
    </xf>
    <xf numFmtId="0" fontId="20" fillId="3" borderId="14" xfId="4" applyNumberFormat="1" applyFont="1" applyFill="1" applyBorder="1" applyAlignment="1">
      <alignment horizontal="center" vertical="center" wrapText="1"/>
    </xf>
    <xf numFmtId="0" fontId="20" fillId="3" borderId="15" xfId="4" applyNumberFormat="1" applyFont="1" applyFill="1" applyBorder="1" applyAlignment="1">
      <alignment horizontal="center" vertical="center" wrapText="1"/>
    </xf>
    <xf numFmtId="0" fontId="20" fillId="3" borderId="16" xfId="4" applyNumberFormat="1" applyFont="1" applyFill="1" applyBorder="1" applyAlignment="1">
      <alignment horizontal="center" vertical="center" wrapText="1"/>
    </xf>
    <xf numFmtId="41" fontId="20" fillId="4" borderId="15" xfId="1" applyFont="1" applyFill="1" applyBorder="1" applyAlignment="1">
      <alignment horizontal="right" vertical="center" shrinkToFit="1"/>
    </xf>
    <xf numFmtId="41" fontId="20" fillId="4" borderId="16" xfId="1" applyFont="1" applyFill="1" applyBorder="1" applyAlignment="1">
      <alignment horizontal="right" vertical="center" shrinkToFit="1"/>
    </xf>
    <xf numFmtId="176" fontId="20" fillId="5" borderId="15" xfId="4" applyNumberFormat="1" applyFont="1" applyFill="1" applyBorder="1" applyAlignment="1">
      <alignment horizontal="right" vertical="center" shrinkToFit="1"/>
    </xf>
    <xf numFmtId="176" fontId="20" fillId="5" borderId="16" xfId="4" applyNumberFormat="1" applyFont="1" applyFill="1" applyBorder="1" applyAlignment="1">
      <alignment horizontal="right" vertical="center" shrinkToFit="1"/>
    </xf>
    <xf numFmtId="176" fontId="22" fillId="0" borderId="15" xfId="4" applyNumberFormat="1" applyFont="1" applyFill="1" applyBorder="1" applyAlignment="1">
      <alignment horizontal="right" vertical="center" shrinkToFit="1"/>
    </xf>
    <xf numFmtId="176" fontId="22" fillId="0" borderId="16" xfId="4" applyNumberFormat="1" applyFont="1" applyFill="1" applyBorder="1" applyAlignment="1">
      <alignment horizontal="right" vertical="center" shrinkToFit="1"/>
    </xf>
    <xf numFmtId="176" fontId="22" fillId="0" borderId="15" xfId="0" applyNumberFormat="1" applyFont="1" applyFill="1" applyBorder="1" applyAlignment="1">
      <alignment horizontal="right" vertical="center" shrinkToFit="1"/>
    </xf>
    <xf numFmtId="176" fontId="22" fillId="0" borderId="16" xfId="0" applyNumberFormat="1" applyFont="1" applyFill="1" applyBorder="1" applyAlignment="1">
      <alignment horizontal="right" vertical="center" shrinkToFit="1"/>
    </xf>
    <xf numFmtId="176" fontId="24" fillId="0" borderId="15" xfId="4" applyNumberFormat="1" applyFont="1" applyFill="1" applyBorder="1" applyAlignment="1">
      <alignment horizontal="right" vertical="center" shrinkToFit="1"/>
    </xf>
    <xf numFmtId="176" fontId="24" fillId="0" borderId="16" xfId="4" applyNumberFormat="1" applyFont="1" applyFill="1" applyBorder="1" applyAlignment="1">
      <alignment horizontal="right" vertical="center" shrinkToFit="1"/>
    </xf>
    <xf numFmtId="176" fontId="22" fillId="0" borderId="17" xfId="4" applyNumberFormat="1" applyFont="1" applyFill="1" applyBorder="1" applyAlignment="1">
      <alignment horizontal="right" vertical="center" shrinkToFit="1"/>
    </xf>
    <xf numFmtId="176" fontId="22" fillId="0" borderId="18" xfId="4" applyNumberFormat="1" applyFont="1" applyFill="1" applyBorder="1" applyAlignment="1">
      <alignment horizontal="right" vertical="center" shrinkToFit="1"/>
    </xf>
    <xf numFmtId="176" fontId="22" fillId="0" borderId="19" xfId="4" applyNumberFormat="1" applyFont="1" applyFill="1" applyBorder="1" applyAlignment="1">
      <alignment horizontal="right" vertical="center" shrinkToFit="1"/>
    </xf>
    <xf numFmtId="0" fontId="27" fillId="0" borderId="1" xfId="4" applyNumberFormat="1" applyFont="1" applyFill="1" applyBorder="1" applyAlignment="1">
      <alignment horizontal="center" vertical="center" shrinkToFit="1"/>
    </xf>
    <xf numFmtId="176" fontId="27" fillId="0" borderId="10" xfId="4" applyNumberFormat="1" applyFont="1" applyFill="1" applyBorder="1" applyAlignment="1">
      <alignment horizontal="center" vertical="center" shrinkToFit="1"/>
    </xf>
    <xf numFmtId="0" fontId="27" fillId="2" borderId="1" xfId="4" applyNumberFormat="1" applyFont="1" applyFill="1" applyBorder="1" applyAlignment="1">
      <alignment horizontal="center" vertical="center" shrinkToFit="1"/>
    </xf>
    <xf numFmtId="0" fontId="20" fillId="3" borderId="20" xfId="4" applyNumberFormat="1" applyFont="1" applyFill="1" applyBorder="1" applyAlignment="1">
      <alignment horizontal="center" vertical="center" wrapText="1"/>
    </xf>
    <xf numFmtId="0" fontId="20" fillId="3" borderId="21" xfId="4" applyNumberFormat="1" applyFont="1" applyFill="1" applyBorder="1" applyAlignment="1">
      <alignment horizontal="center" vertical="center" wrapText="1"/>
    </xf>
  </cellXfs>
  <cellStyles count="2754">
    <cellStyle name="쉼표 [0]" xfId="1" builtinId="6"/>
    <cellStyle name="쉼표 [0] 2" xfId="3"/>
    <cellStyle name="쉼표 [0] 2 10" xfId="73"/>
    <cellStyle name="쉼표 [0] 2 10 2" xfId="101"/>
    <cellStyle name="쉼표 [0] 2 10 2 2" xfId="185"/>
    <cellStyle name="쉼표 [0] 2 10 2 2 2" xfId="353"/>
    <cellStyle name="쉼표 [0] 2 10 2 2 2 2" xfId="1025"/>
    <cellStyle name="쉼표 [0] 2 10 2 2 2 2 2" xfId="2379"/>
    <cellStyle name="쉼표 [0] 2 10 2 2 2 3" xfId="1707"/>
    <cellStyle name="쉼표 [0] 2 10 2 2 3" xfId="521"/>
    <cellStyle name="쉼표 [0] 2 10 2 2 3 2" xfId="1193"/>
    <cellStyle name="쉼표 [0] 2 10 2 2 3 2 2" xfId="2547"/>
    <cellStyle name="쉼표 [0] 2 10 2 2 3 3" xfId="1875"/>
    <cellStyle name="쉼표 [0] 2 10 2 2 4" xfId="689"/>
    <cellStyle name="쉼표 [0] 2 10 2 2 4 2" xfId="1361"/>
    <cellStyle name="쉼표 [0] 2 10 2 2 4 2 2" xfId="2715"/>
    <cellStyle name="쉼표 [0] 2 10 2 2 4 3" xfId="2043"/>
    <cellStyle name="쉼표 [0] 2 10 2 2 5" xfId="857"/>
    <cellStyle name="쉼표 [0] 2 10 2 2 5 2" xfId="2211"/>
    <cellStyle name="쉼표 [0] 2 10 2 2 6" xfId="1539"/>
    <cellStyle name="쉼표 [0] 2 10 2 3" xfId="269"/>
    <cellStyle name="쉼표 [0] 2 10 2 3 2" xfId="941"/>
    <cellStyle name="쉼표 [0] 2 10 2 3 2 2" xfId="2295"/>
    <cellStyle name="쉼표 [0] 2 10 2 3 3" xfId="1623"/>
    <cellStyle name="쉼표 [0] 2 10 2 4" xfId="437"/>
    <cellStyle name="쉼표 [0] 2 10 2 4 2" xfId="1109"/>
    <cellStyle name="쉼표 [0] 2 10 2 4 2 2" xfId="2463"/>
    <cellStyle name="쉼표 [0] 2 10 2 4 3" xfId="1791"/>
    <cellStyle name="쉼표 [0] 2 10 2 5" xfId="605"/>
    <cellStyle name="쉼표 [0] 2 10 2 5 2" xfId="1277"/>
    <cellStyle name="쉼표 [0] 2 10 2 5 2 2" xfId="2631"/>
    <cellStyle name="쉼표 [0] 2 10 2 5 3" xfId="1959"/>
    <cellStyle name="쉼표 [0] 2 10 2 6" xfId="773"/>
    <cellStyle name="쉼표 [0] 2 10 2 6 2" xfId="2127"/>
    <cellStyle name="쉼표 [0] 2 10 2 7" xfId="1455"/>
    <cellStyle name="쉼표 [0] 2 10 3" xfId="129"/>
    <cellStyle name="쉼표 [0] 2 10 3 2" xfId="213"/>
    <cellStyle name="쉼표 [0] 2 10 3 2 2" xfId="381"/>
    <cellStyle name="쉼표 [0] 2 10 3 2 2 2" xfId="1053"/>
    <cellStyle name="쉼표 [0] 2 10 3 2 2 2 2" xfId="2407"/>
    <cellStyle name="쉼표 [0] 2 10 3 2 2 3" xfId="1735"/>
    <cellStyle name="쉼표 [0] 2 10 3 2 3" xfId="549"/>
    <cellStyle name="쉼표 [0] 2 10 3 2 3 2" xfId="1221"/>
    <cellStyle name="쉼표 [0] 2 10 3 2 3 2 2" xfId="2575"/>
    <cellStyle name="쉼표 [0] 2 10 3 2 3 3" xfId="1903"/>
    <cellStyle name="쉼표 [0] 2 10 3 2 4" xfId="717"/>
    <cellStyle name="쉼표 [0] 2 10 3 2 4 2" xfId="1389"/>
    <cellStyle name="쉼표 [0] 2 10 3 2 4 2 2" xfId="2743"/>
    <cellStyle name="쉼표 [0] 2 10 3 2 4 3" xfId="2071"/>
    <cellStyle name="쉼표 [0] 2 10 3 2 5" xfId="885"/>
    <cellStyle name="쉼표 [0] 2 10 3 2 5 2" xfId="2239"/>
    <cellStyle name="쉼표 [0] 2 10 3 2 6" xfId="1567"/>
    <cellStyle name="쉼표 [0] 2 10 3 3" xfId="297"/>
    <cellStyle name="쉼표 [0] 2 10 3 3 2" xfId="969"/>
    <cellStyle name="쉼표 [0] 2 10 3 3 2 2" xfId="2323"/>
    <cellStyle name="쉼표 [0] 2 10 3 3 3" xfId="1651"/>
    <cellStyle name="쉼표 [0] 2 10 3 4" xfId="465"/>
    <cellStyle name="쉼표 [0] 2 10 3 4 2" xfId="1137"/>
    <cellStyle name="쉼표 [0] 2 10 3 4 2 2" xfId="2491"/>
    <cellStyle name="쉼표 [0] 2 10 3 4 3" xfId="1819"/>
    <cellStyle name="쉼표 [0] 2 10 3 5" xfId="633"/>
    <cellStyle name="쉼표 [0] 2 10 3 5 2" xfId="1305"/>
    <cellStyle name="쉼표 [0] 2 10 3 5 2 2" xfId="2659"/>
    <cellStyle name="쉼표 [0] 2 10 3 5 3" xfId="1987"/>
    <cellStyle name="쉼표 [0] 2 10 3 6" xfId="801"/>
    <cellStyle name="쉼표 [0] 2 10 3 6 2" xfId="2155"/>
    <cellStyle name="쉼표 [0] 2 10 3 7" xfId="1483"/>
    <cellStyle name="쉼표 [0] 2 10 4" xfId="157"/>
    <cellStyle name="쉼표 [0] 2 10 4 2" xfId="325"/>
    <cellStyle name="쉼표 [0] 2 10 4 2 2" xfId="997"/>
    <cellStyle name="쉼표 [0] 2 10 4 2 2 2" xfId="2351"/>
    <cellStyle name="쉼표 [0] 2 10 4 2 3" xfId="1679"/>
    <cellStyle name="쉼표 [0] 2 10 4 3" xfId="493"/>
    <cellStyle name="쉼표 [0] 2 10 4 3 2" xfId="1165"/>
    <cellStyle name="쉼표 [0] 2 10 4 3 2 2" xfId="2519"/>
    <cellStyle name="쉼표 [0] 2 10 4 3 3" xfId="1847"/>
    <cellStyle name="쉼표 [0] 2 10 4 4" xfId="661"/>
    <cellStyle name="쉼표 [0] 2 10 4 4 2" xfId="1333"/>
    <cellStyle name="쉼표 [0] 2 10 4 4 2 2" xfId="2687"/>
    <cellStyle name="쉼표 [0] 2 10 4 4 3" xfId="2015"/>
    <cellStyle name="쉼표 [0] 2 10 4 5" xfId="829"/>
    <cellStyle name="쉼표 [0] 2 10 4 5 2" xfId="2183"/>
    <cellStyle name="쉼표 [0] 2 10 4 6" xfId="1511"/>
    <cellStyle name="쉼표 [0] 2 10 5" xfId="241"/>
    <cellStyle name="쉼표 [0] 2 10 5 2" xfId="913"/>
    <cellStyle name="쉼표 [0] 2 10 5 2 2" xfId="2267"/>
    <cellStyle name="쉼표 [0] 2 10 5 3" xfId="1595"/>
    <cellStyle name="쉼표 [0] 2 10 6" xfId="409"/>
    <cellStyle name="쉼표 [0] 2 10 6 2" xfId="1081"/>
    <cellStyle name="쉼표 [0] 2 10 6 2 2" xfId="2435"/>
    <cellStyle name="쉼표 [0] 2 10 6 3" xfId="1763"/>
    <cellStyle name="쉼표 [0] 2 10 7" xfId="577"/>
    <cellStyle name="쉼표 [0] 2 10 7 2" xfId="1249"/>
    <cellStyle name="쉼표 [0] 2 10 7 2 2" xfId="2603"/>
    <cellStyle name="쉼표 [0] 2 10 7 3" xfId="1931"/>
    <cellStyle name="쉼표 [0] 2 10 8" xfId="745"/>
    <cellStyle name="쉼표 [0] 2 10 8 2" xfId="2099"/>
    <cellStyle name="쉼표 [0] 2 10 9" xfId="1427"/>
    <cellStyle name="쉼표 [0] 2 11" xfId="77"/>
    <cellStyle name="쉼표 [0] 2 11 2" xfId="161"/>
    <cellStyle name="쉼표 [0] 2 11 2 2" xfId="329"/>
    <cellStyle name="쉼표 [0] 2 11 2 2 2" xfId="1001"/>
    <cellStyle name="쉼표 [0] 2 11 2 2 2 2" xfId="2355"/>
    <cellStyle name="쉼표 [0] 2 11 2 2 3" xfId="1683"/>
    <cellStyle name="쉼표 [0] 2 11 2 3" xfId="497"/>
    <cellStyle name="쉼표 [0] 2 11 2 3 2" xfId="1169"/>
    <cellStyle name="쉼표 [0] 2 11 2 3 2 2" xfId="2523"/>
    <cellStyle name="쉼표 [0] 2 11 2 3 3" xfId="1851"/>
    <cellStyle name="쉼표 [0] 2 11 2 4" xfId="665"/>
    <cellStyle name="쉼표 [0] 2 11 2 4 2" xfId="1337"/>
    <cellStyle name="쉼표 [0] 2 11 2 4 2 2" xfId="2691"/>
    <cellStyle name="쉼표 [0] 2 11 2 4 3" xfId="2019"/>
    <cellStyle name="쉼표 [0] 2 11 2 5" xfId="833"/>
    <cellStyle name="쉼표 [0] 2 11 2 5 2" xfId="2187"/>
    <cellStyle name="쉼표 [0] 2 11 2 6" xfId="1515"/>
    <cellStyle name="쉼표 [0] 2 11 3" xfId="245"/>
    <cellStyle name="쉼표 [0] 2 11 3 2" xfId="917"/>
    <cellStyle name="쉼표 [0] 2 11 3 2 2" xfId="2271"/>
    <cellStyle name="쉼표 [0] 2 11 3 3" xfId="1599"/>
    <cellStyle name="쉼표 [0] 2 11 4" xfId="413"/>
    <cellStyle name="쉼표 [0] 2 11 4 2" xfId="1085"/>
    <cellStyle name="쉼표 [0] 2 11 4 2 2" xfId="2439"/>
    <cellStyle name="쉼표 [0] 2 11 4 3" xfId="1767"/>
    <cellStyle name="쉼표 [0] 2 11 5" xfId="581"/>
    <cellStyle name="쉼표 [0] 2 11 5 2" xfId="1253"/>
    <cellStyle name="쉼표 [0] 2 11 5 2 2" xfId="2607"/>
    <cellStyle name="쉼표 [0] 2 11 5 3" xfId="1935"/>
    <cellStyle name="쉼표 [0] 2 11 6" xfId="749"/>
    <cellStyle name="쉼표 [0] 2 11 6 2" xfId="2103"/>
    <cellStyle name="쉼표 [0] 2 11 7" xfId="1431"/>
    <cellStyle name="쉼표 [0] 2 12" xfId="105"/>
    <cellStyle name="쉼표 [0] 2 12 2" xfId="189"/>
    <cellStyle name="쉼표 [0] 2 12 2 2" xfId="357"/>
    <cellStyle name="쉼표 [0] 2 12 2 2 2" xfId="1029"/>
    <cellStyle name="쉼표 [0] 2 12 2 2 2 2" xfId="2383"/>
    <cellStyle name="쉼표 [0] 2 12 2 2 3" xfId="1711"/>
    <cellStyle name="쉼표 [0] 2 12 2 3" xfId="525"/>
    <cellStyle name="쉼표 [0] 2 12 2 3 2" xfId="1197"/>
    <cellStyle name="쉼표 [0] 2 12 2 3 2 2" xfId="2551"/>
    <cellStyle name="쉼표 [0] 2 12 2 3 3" xfId="1879"/>
    <cellStyle name="쉼표 [0] 2 12 2 4" xfId="693"/>
    <cellStyle name="쉼표 [0] 2 12 2 4 2" xfId="1365"/>
    <cellStyle name="쉼표 [0] 2 12 2 4 2 2" xfId="2719"/>
    <cellStyle name="쉼표 [0] 2 12 2 4 3" xfId="2047"/>
    <cellStyle name="쉼표 [0] 2 12 2 5" xfId="861"/>
    <cellStyle name="쉼표 [0] 2 12 2 5 2" xfId="2215"/>
    <cellStyle name="쉼표 [0] 2 12 2 6" xfId="1543"/>
    <cellStyle name="쉼표 [0] 2 12 3" xfId="273"/>
    <cellStyle name="쉼표 [0] 2 12 3 2" xfId="945"/>
    <cellStyle name="쉼표 [0] 2 12 3 2 2" xfId="2299"/>
    <cellStyle name="쉼표 [0] 2 12 3 3" xfId="1627"/>
    <cellStyle name="쉼표 [0] 2 12 4" xfId="441"/>
    <cellStyle name="쉼표 [0] 2 12 4 2" xfId="1113"/>
    <cellStyle name="쉼표 [0] 2 12 4 2 2" xfId="2467"/>
    <cellStyle name="쉼표 [0] 2 12 4 3" xfId="1795"/>
    <cellStyle name="쉼표 [0] 2 12 5" xfId="609"/>
    <cellStyle name="쉼표 [0] 2 12 5 2" xfId="1281"/>
    <cellStyle name="쉼표 [0] 2 12 5 2 2" xfId="2635"/>
    <cellStyle name="쉼표 [0] 2 12 5 3" xfId="1963"/>
    <cellStyle name="쉼표 [0] 2 12 6" xfId="777"/>
    <cellStyle name="쉼표 [0] 2 12 6 2" xfId="2131"/>
    <cellStyle name="쉼표 [0] 2 12 7" xfId="1459"/>
    <cellStyle name="쉼표 [0] 2 13" xfId="133"/>
    <cellStyle name="쉼표 [0] 2 13 2" xfId="301"/>
    <cellStyle name="쉼표 [0] 2 13 2 2" xfId="973"/>
    <cellStyle name="쉼표 [0] 2 13 2 2 2" xfId="2327"/>
    <cellStyle name="쉼표 [0] 2 13 2 3" xfId="1655"/>
    <cellStyle name="쉼표 [0] 2 13 3" xfId="469"/>
    <cellStyle name="쉼표 [0] 2 13 3 2" xfId="1141"/>
    <cellStyle name="쉼표 [0] 2 13 3 2 2" xfId="2495"/>
    <cellStyle name="쉼표 [0] 2 13 3 3" xfId="1823"/>
    <cellStyle name="쉼표 [0] 2 13 4" xfId="637"/>
    <cellStyle name="쉼표 [0] 2 13 4 2" xfId="1309"/>
    <cellStyle name="쉼표 [0] 2 13 4 2 2" xfId="2663"/>
    <cellStyle name="쉼표 [0] 2 13 4 3" xfId="1991"/>
    <cellStyle name="쉼표 [0] 2 13 5" xfId="805"/>
    <cellStyle name="쉼표 [0] 2 13 5 2" xfId="2159"/>
    <cellStyle name="쉼표 [0] 2 13 6" xfId="1487"/>
    <cellStyle name="쉼표 [0] 2 14" xfId="217"/>
    <cellStyle name="쉼표 [0] 2 14 2" xfId="889"/>
    <cellStyle name="쉼표 [0] 2 14 2 2" xfId="2243"/>
    <cellStyle name="쉼표 [0] 2 14 3" xfId="1571"/>
    <cellStyle name="쉼표 [0] 2 15" xfId="385"/>
    <cellStyle name="쉼표 [0] 2 15 2" xfId="1057"/>
    <cellStyle name="쉼표 [0] 2 15 2 2" xfId="2411"/>
    <cellStyle name="쉼표 [0] 2 15 3" xfId="1739"/>
    <cellStyle name="쉼표 [0] 2 16" xfId="553"/>
    <cellStyle name="쉼표 [0] 2 16 2" xfId="1225"/>
    <cellStyle name="쉼표 [0] 2 16 2 2" xfId="2579"/>
    <cellStyle name="쉼표 [0] 2 16 3" xfId="1907"/>
    <cellStyle name="쉼표 [0] 2 17" xfId="721"/>
    <cellStyle name="쉼표 [0] 2 17 2" xfId="2075"/>
    <cellStyle name="쉼표 [0] 2 18" xfId="49"/>
    <cellStyle name="쉼표 [0] 2 18 2" xfId="1403"/>
    <cellStyle name="쉼표 [0] 2 19" xfId="1402"/>
    <cellStyle name="쉼표 [0] 2 2" xfId="6"/>
    <cellStyle name="쉼표 [0] 2 2 10" xfId="134"/>
    <cellStyle name="쉼표 [0] 2 2 10 2" xfId="302"/>
    <cellStyle name="쉼표 [0] 2 2 10 2 2" xfId="974"/>
    <cellStyle name="쉼표 [0] 2 2 10 2 2 2" xfId="2328"/>
    <cellStyle name="쉼표 [0] 2 2 10 2 3" xfId="1656"/>
    <cellStyle name="쉼표 [0] 2 2 10 3" xfId="470"/>
    <cellStyle name="쉼표 [0] 2 2 10 3 2" xfId="1142"/>
    <cellStyle name="쉼표 [0] 2 2 10 3 2 2" xfId="2496"/>
    <cellStyle name="쉼표 [0] 2 2 10 3 3" xfId="1824"/>
    <cellStyle name="쉼표 [0] 2 2 10 4" xfId="638"/>
    <cellStyle name="쉼표 [0] 2 2 10 4 2" xfId="1310"/>
    <cellStyle name="쉼표 [0] 2 2 10 4 2 2" xfId="2664"/>
    <cellStyle name="쉼표 [0] 2 2 10 4 3" xfId="1992"/>
    <cellStyle name="쉼표 [0] 2 2 10 5" xfId="806"/>
    <cellStyle name="쉼표 [0] 2 2 10 5 2" xfId="2160"/>
    <cellStyle name="쉼표 [0] 2 2 10 6" xfId="1488"/>
    <cellStyle name="쉼표 [0] 2 2 11" xfId="218"/>
    <cellStyle name="쉼표 [0] 2 2 11 2" xfId="890"/>
    <cellStyle name="쉼표 [0] 2 2 11 2 2" xfId="2244"/>
    <cellStyle name="쉼표 [0] 2 2 11 3" xfId="1572"/>
    <cellStyle name="쉼표 [0] 2 2 12" xfId="386"/>
    <cellStyle name="쉼표 [0] 2 2 12 2" xfId="1058"/>
    <cellStyle name="쉼표 [0] 2 2 12 2 2" xfId="2412"/>
    <cellStyle name="쉼표 [0] 2 2 12 3" xfId="1740"/>
    <cellStyle name="쉼표 [0] 2 2 13" xfId="554"/>
    <cellStyle name="쉼표 [0] 2 2 13 2" xfId="1226"/>
    <cellStyle name="쉼표 [0] 2 2 13 2 2" xfId="2580"/>
    <cellStyle name="쉼표 [0] 2 2 13 3" xfId="1908"/>
    <cellStyle name="쉼표 [0] 2 2 14" xfId="722"/>
    <cellStyle name="쉼표 [0] 2 2 14 2" xfId="2076"/>
    <cellStyle name="쉼표 [0] 2 2 15" xfId="1404"/>
    <cellStyle name="쉼표 [0] 2 2 16" xfId="50"/>
    <cellStyle name="쉼표 [0] 2 2 2" xfId="14"/>
    <cellStyle name="쉼표 [0] 2 2 2 10" xfId="54"/>
    <cellStyle name="쉼표 [0] 2 2 2 2" xfId="82"/>
    <cellStyle name="쉼표 [0] 2 2 2 2 2" xfId="166"/>
    <cellStyle name="쉼표 [0] 2 2 2 2 2 2" xfId="334"/>
    <cellStyle name="쉼표 [0] 2 2 2 2 2 2 2" xfId="1006"/>
    <cellStyle name="쉼표 [0] 2 2 2 2 2 2 2 2" xfId="2360"/>
    <cellStyle name="쉼표 [0] 2 2 2 2 2 2 3" xfId="1688"/>
    <cellStyle name="쉼표 [0] 2 2 2 2 2 3" xfId="502"/>
    <cellStyle name="쉼표 [0] 2 2 2 2 2 3 2" xfId="1174"/>
    <cellStyle name="쉼표 [0] 2 2 2 2 2 3 2 2" xfId="2528"/>
    <cellStyle name="쉼표 [0] 2 2 2 2 2 3 3" xfId="1856"/>
    <cellStyle name="쉼표 [0] 2 2 2 2 2 4" xfId="670"/>
    <cellStyle name="쉼표 [0] 2 2 2 2 2 4 2" xfId="1342"/>
    <cellStyle name="쉼표 [0] 2 2 2 2 2 4 2 2" xfId="2696"/>
    <cellStyle name="쉼표 [0] 2 2 2 2 2 4 3" xfId="2024"/>
    <cellStyle name="쉼표 [0] 2 2 2 2 2 5" xfId="838"/>
    <cellStyle name="쉼표 [0] 2 2 2 2 2 5 2" xfId="2192"/>
    <cellStyle name="쉼표 [0] 2 2 2 2 2 6" xfId="1520"/>
    <cellStyle name="쉼표 [0] 2 2 2 2 3" xfId="250"/>
    <cellStyle name="쉼표 [0] 2 2 2 2 3 2" xfId="922"/>
    <cellStyle name="쉼표 [0] 2 2 2 2 3 2 2" xfId="2276"/>
    <cellStyle name="쉼표 [0] 2 2 2 2 3 3" xfId="1604"/>
    <cellStyle name="쉼표 [0] 2 2 2 2 4" xfId="418"/>
    <cellStyle name="쉼표 [0] 2 2 2 2 4 2" xfId="1090"/>
    <cellStyle name="쉼표 [0] 2 2 2 2 4 2 2" xfId="2444"/>
    <cellStyle name="쉼표 [0] 2 2 2 2 4 3" xfId="1772"/>
    <cellStyle name="쉼표 [0] 2 2 2 2 5" xfId="586"/>
    <cellStyle name="쉼표 [0] 2 2 2 2 5 2" xfId="1258"/>
    <cellStyle name="쉼표 [0] 2 2 2 2 5 2 2" xfId="2612"/>
    <cellStyle name="쉼표 [0] 2 2 2 2 5 3" xfId="1940"/>
    <cellStyle name="쉼표 [0] 2 2 2 2 6" xfId="754"/>
    <cellStyle name="쉼표 [0] 2 2 2 2 6 2" xfId="2108"/>
    <cellStyle name="쉼표 [0] 2 2 2 2 7" xfId="1436"/>
    <cellStyle name="쉼표 [0] 2 2 2 3" xfId="110"/>
    <cellStyle name="쉼표 [0] 2 2 2 3 2" xfId="194"/>
    <cellStyle name="쉼표 [0] 2 2 2 3 2 2" xfId="362"/>
    <cellStyle name="쉼표 [0] 2 2 2 3 2 2 2" xfId="1034"/>
    <cellStyle name="쉼표 [0] 2 2 2 3 2 2 2 2" xfId="2388"/>
    <cellStyle name="쉼표 [0] 2 2 2 3 2 2 3" xfId="1716"/>
    <cellStyle name="쉼표 [0] 2 2 2 3 2 3" xfId="530"/>
    <cellStyle name="쉼표 [0] 2 2 2 3 2 3 2" xfId="1202"/>
    <cellStyle name="쉼표 [0] 2 2 2 3 2 3 2 2" xfId="2556"/>
    <cellStyle name="쉼표 [0] 2 2 2 3 2 3 3" xfId="1884"/>
    <cellStyle name="쉼표 [0] 2 2 2 3 2 4" xfId="698"/>
    <cellStyle name="쉼표 [0] 2 2 2 3 2 4 2" xfId="1370"/>
    <cellStyle name="쉼표 [0] 2 2 2 3 2 4 2 2" xfId="2724"/>
    <cellStyle name="쉼표 [0] 2 2 2 3 2 4 3" xfId="2052"/>
    <cellStyle name="쉼표 [0] 2 2 2 3 2 5" xfId="866"/>
    <cellStyle name="쉼표 [0] 2 2 2 3 2 5 2" xfId="2220"/>
    <cellStyle name="쉼표 [0] 2 2 2 3 2 6" xfId="1548"/>
    <cellStyle name="쉼표 [0] 2 2 2 3 3" xfId="278"/>
    <cellStyle name="쉼표 [0] 2 2 2 3 3 2" xfId="950"/>
    <cellStyle name="쉼표 [0] 2 2 2 3 3 2 2" xfId="2304"/>
    <cellStyle name="쉼표 [0] 2 2 2 3 3 3" xfId="1632"/>
    <cellStyle name="쉼표 [0] 2 2 2 3 4" xfId="446"/>
    <cellStyle name="쉼표 [0] 2 2 2 3 4 2" xfId="1118"/>
    <cellStyle name="쉼표 [0] 2 2 2 3 4 2 2" xfId="2472"/>
    <cellStyle name="쉼표 [0] 2 2 2 3 4 3" xfId="1800"/>
    <cellStyle name="쉼표 [0] 2 2 2 3 5" xfId="614"/>
    <cellStyle name="쉼표 [0] 2 2 2 3 5 2" xfId="1286"/>
    <cellStyle name="쉼표 [0] 2 2 2 3 5 2 2" xfId="2640"/>
    <cellStyle name="쉼표 [0] 2 2 2 3 5 3" xfId="1968"/>
    <cellStyle name="쉼표 [0] 2 2 2 3 6" xfId="782"/>
    <cellStyle name="쉼표 [0] 2 2 2 3 6 2" xfId="2136"/>
    <cellStyle name="쉼표 [0] 2 2 2 3 7" xfId="1464"/>
    <cellStyle name="쉼표 [0] 2 2 2 4" xfId="138"/>
    <cellStyle name="쉼표 [0] 2 2 2 4 2" xfId="306"/>
    <cellStyle name="쉼표 [0] 2 2 2 4 2 2" xfId="978"/>
    <cellStyle name="쉼표 [0] 2 2 2 4 2 2 2" xfId="2332"/>
    <cellStyle name="쉼표 [0] 2 2 2 4 2 3" xfId="1660"/>
    <cellStyle name="쉼표 [0] 2 2 2 4 3" xfId="474"/>
    <cellStyle name="쉼표 [0] 2 2 2 4 3 2" xfId="1146"/>
    <cellStyle name="쉼표 [0] 2 2 2 4 3 2 2" xfId="2500"/>
    <cellStyle name="쉼표 [0] 2 2 2 4 3 3" xfId="1828"/>
    <cellStyle name="쉼표 [0] 2 2 2 4 4" xfId="642"/>
    <cellStyle name="쉼표 [0] 2 2 2 4 4 2" xfId="1314"/>
    <cellStyle name="쉼표 [0] 2 2 2 4 4 2 2" xfId="2668"/>
    <cellStyle name="쉼표 [0] 2 2 2 4 4 3" xfId="1996"/>
    <cellStyle name="쉼표 [0] 2 2 2 4 5" xfId="810"/>
    <cellStyle name="쉼표 [0] 2 2 2 4 5 2" xfId="2164"/>
    <cellStyle name="쉼표 [0] 2 2 2 4 6" xfId="1492"/>
    <cellStyle name="쉼표 [0] 2 2 2 5" xfId="222"/>
    <cellStyle name="쉼표 [0] 2 2 2 5 2" xfId="894"/>
    <cellStyle name="쉼표 [0] 2 2 2 5 2 2" xfId="2248"/>
    <cellStyle name="쉼표 [0] 2 2 2 5 3" xfId="1576"/>
    <cellStyle name="쉼표 [0] 2 2 2 6" xfId="390"/>
    <cellStyle name="쉼표 [0] 2 2 2 6 2" xfId="1062"/>
    <cellStyle name="쉼표 [0] 2 2 2 6 2 2" xfId="2416"/>
    <cellStyle name="쉼표 [0] 2 2 2 6 3" xfId="1744"/>
    <cellStyle name="쉼표 [0] 2 2 2 7" xfId="558"/>
    <cellStyle name="쉼표 [0] 2 2 2 7 2" xfId="1230"/>
    <cellStyle name="쉼표 [0] 2 2 2 7 2 2" xfId="2584"/>
    <cellStyle name="쉼표 [0] 2 2 2 7 3" xfId="1912"/>
    <cellStyle name="쉼표 [0] 2 2 2 8" xfId="726"/>
    <cellStyle name="쉼표 [0] 2 2 2 8 2" xfId="2080"/>
    <cellStyle name="쉼표 [0] 2 2 2 9" xfId="1408"/>
    <cellStyle name="쉼표 [0] 2 2 3" xfId="22"/>
    <cellStyle name="쉼표 [0] 2 2 3 10" xfId="58"/>
    <cellStyle name="쉼표 [0] 2 2 3 2" xfId="86"/>
    <cellStyle name="쉼표 [0] 2 2 3 2 2" xfId="170"/>
    <cellStyle name="쉼표 [0] 2 2 3 2 2 2" xfId="338"/>
    <cellStyle name="쉼표 [0] 2 2 3 2 2 2 2" xfId="1010"/>
    <cellStyle name="쉼표 [0] 2 2 3 2 2 2 2 2" xfId="2364"/>
    <cellStyle name="쉼표 [0] 2 2 3 2 2 2 3" xfId="1692"/>
    <cellStyle name="쉼표 [0] 2 2 3 2 2 3" xfId="506"/>
    <cellStyle name="쉼표 [0] 2 2 3 2 2 3 2" xfId="1178"/>
    <cellStyle name="쉼표 [0] 2 2 3 2 2 3 2 2" xfId="2532"/>
    <cellStyle name="쉼표 [0] 2 2 3 2 2 3 3" xfId="1860"/>
    <cellStyle name="쉼표 [0] 2 2 3 2 2 4" xfId="674"/>
    <cellStyle name="쉼표 [0] 2 2 3 2 2 4 2" xfId="1346"/>
    <cellStyle name="쉼표 [0] 2 2 3 2 2 4 2 2" xfId="2700"/>
    <cellStyle name="쉼표 [0] 2 2 3 2 2 4 3" xfId="2028"/>
    <cellStyle name="쉼표 [0] 2 2 3 2 2 5" xfId="842"/>
    <cellStyle name="쉼표 [0] 2 2 3 2 2 5 2" xfId="2196"/>
    <cellStyle name="쉼표 [0] 2 2 3 2 2 6" xfId="1524"/>
    <cellStyle name="쉼표 [0] 2 2 3 2 3" xfId="254"/>
    <cellStyle name="쉼표 [0] 2 2 3 2 3 2" xfId="926"/>
    <cellStyle name="쉼표 [0] 2 2 3 2 3 2 2" xfId="2280"/>
    <cellStyle name="쉼표 [0] 2 2 3 2 3 3" xfId="1608"/>
    <cellStyle name="쉼표 [0] 2 2 3 2 4" xfId="422"/>
    <cellStyle name="쉼표 [0] 2 2 3 2 4 2" xfId="1094"/>
    <cellStyle name="쉼표 [0] 2 2 3 2 4 2 2" xfId="2448"/>
    <cellStyle name="쉼표 [0] 2 2 3 2 4 3" xfId="1776"/>
    <cellStyle name="쉼표 [0] 2 2 3 2 5" xfId="590"/>
    <cellStyle name="쉼표 [0] 2 2 3 2 5 2" xfId="1262"/>
    <cellStyle name="쉼표 [0] 2 2 3 2 5 2 2" xfId="2616"/>
    <cellStyle name="쉼표 [0] 2 2 3 2 5 3" xfId="1944"/>
    <cellStyle name="쉼표 [0] 2 2 3 2 6" xfId="758"/>
    <cellStyle name="쉼표 [0] 2 2 3 2 6 2" xfId="2112"/>
    <cellStyle name="쉼표 [0] 2 2 3 2 7" xfId="1440"/>
    <cellStyle name="쉼표 [0] 2 2 3 3" xfId="114"/>
    <cellStyle name="쉼표 [0] 2 2 3 3 2" xfId="198"/>
    <cellStyle name="쉼표 [0] 2 2 3 3 2 2" xfId="366"/>
    <cellStyle name="쉼표 [0] 2 2 3 3 2 2 2" xfId="1038"/>
    <cellStyle name="쉼표 [0] 2 2 3 3 2 2 2 2" xfId="2392"/>
    <cellStyle name="쉼표 [0] 2 2 3 3 2 2 3" xfId="1720"/>
    <cellStyle name="쉼표 [0] 2 2 3 3 2 3" xfId="534"/>
    <cellStyle name="쉼표 [0] 2 2 3 3 2 3 2" xfId="1206"/>
    <cellStyle name="쉼표 [0] 2 2 3 3 2 3 2 2" xfId="2560"/>
    <cellStyle name="쉼표 [0] 2 2 3 3 2 3 3" xfId="1888"/>
    <cellStyle name="쉼표 [0] 2 2 3 3 2 4" xfId="702"/>
    <cellStyle name="쉼표 [0] 2 2 3 3 2 4 2" xfId="1374"/>
    <cellStyle name="쉼표 [0] 2 2 3 3 2 4 2 2" xfId="2728"/>
    <cellStyle name="쉼표 [0] 2 2 3 3 2 4 3" xfId="2056"/>
    <cellStyle name="쉼표 [0] 2 2 3 3 2 5" xfId="870"/>
    <cellStyle name="쉼표 [0] 2 2 3 3 2 5 2" xfId="2224"/>
    <cellStyle name="쉼표 [0] 2 2 3 3 2 6" xfId="1552"/>
    <cellStyle name="쉼표 [0] 2 2 3 3 3" xfId="282"/>
    <cellStyle name="쉼표 [0] 2 2 3 3 3 2" xfId="954"/>
    <cellStyle name="쉼표 [0] 2 2 3 3 3 2 2" xfId="2308"/>
    <cellStyle name="쉼표 [0] 2 2 3 3 3 3" xfId="1636"/>
    <cellStyle name="쉼표 [0] 2 2 3 3 4" xfId="450"/>
    <cellStyle name="쉼표 [0] 2 2 3 3 4 2" xfId="1122"/>
    <cellStyle name="쉼표 [0] 2 2 3 3 4 2 2" xfId="2476"/>
    <cellStyle name="쉼표 [0] 2 2 3 3 4 3" xfId="1804"/>
    <cellStyle name="쉼표 [0] 2 2 3 3 5" xfId="618"/>
    <cellStyle name="쉼표 [0] 2 2 3 3 5 2" xfId="1290"/>
    <cellStyle name="쉼표 [0] 2 2 3 3 5 2 2" xfId="2644"/>
    <cellStyle name="쉼표 [0] 2 2 3 3 5 3" xfId="1972"/>
    <cellStyle name="쉼표 [0] 2 2 3 3 6" xfId="786"/>
    <cellStyle name="쉼표 [0] 2 2 3 3 6 2" xfId="2140"/>
    <cellStyle name="쉼표 [0] 2 2 3 3 7" xfId="1468"/>
    <cellStyle name="쉼표 [0] 2 2 3 4" xfId="142"/>
    <cellStyle name="쉼표 [0] 2 2 3 4 2" xfId="310"/>
    <cellStyle name="쉼표 [0] 2 2 3 4 2 2" xfId="982"/>
    <cellStyle name="쉼표 [0] 2 2 3 4 2 2 2" xfId="2336"/>
    <cellStyle name="쉼표 [0] 2 2 3 4 2 3" xfId="1664"/>
    <cellStyle name="쉼표 [0] 2 2 3 4 3" xfId="478"/>
    <cellStyle name="쉼표 [0] 2 2 3 4 3 2" xfId="1150"/>
    <cellStyle name="쉼표 [0] 2 2 3 4 3 2 2" xfId="2504"/>
    <cellStyle name="쉼표 [0] 2 2 3 4 3 3" xfId="1832"/>
    <cellStyle name="쉼표 [0] 2 2 3 4 4" xfId="646"/>
    <cellStyle name="쉼표 [0] 2 2 3 4 4 2" xfId="1318"/>
    <cellStyle name="쉼표 [0] 2 2 3 4 4 2 2" xfId="2672"/>
    <cellStyle name="쉼표 [0] 2 2 3 4 4 3" xfId="2000"/>
    <cellStyle name="쉼표 [0] 2 2 3 4 5" xfId="814"/>
    <cellStyle name="쉼표 [0] 2 2 3 4 5 2" xfId="2168"/>
    <cellStyle name="쉼표 [0] 2 2 3 4 6" xfId="1496"/>
    <cellStyle name="쉼표 [0] 2 2 3 5" xfId="226"/>
    <cellStyle name="쉼표 [0] 2 2 3 5 2" xfId="898"/>
    <cellStyle name="쉼표 [0] 2 2 3 5 2 2" xfId="2252"/>
    <cellStyle name="쉼표 [0] 2 2 3 5 3" xfId="1580"/>
    <cellStyle name="쉼표 [0] 2 2 3 6" xfId="394"/>
    <cellStyle name="쉼표 [0] 2 2 3 6 2" xfId="1066"/>
    <cellStyle name="쉼표 [0] 2 2 3 6 2 2" xfId="2420"/>
    <cellStyle name="쉼표 [0] 2 2 3 6 3" xfId="1748"/>
    <cellStyle name="쉼표 [0] 2 2 3 7" xfId="562"/>
    <cellStyle name="쉼표 [0] 2 2 3 7 2" xfId="1234"/>
    <cellStyle name="쉼표 [0] 2 2 3 7 2 2" xfId="2588"/>
    <cellStyle name="쉼표 [0] 2 2 3 7 3" xfId="1916"/>
    <cellStyle name="쉼표 [0] 2 2 3 8" xfId="730"/>
    <cellStyle name="쉼표 [0] 2 2 3 8 2" xfId="2084"/>
    <cellStyle name="쉼표 [0] 2 2 3 9" xfId="1412"/>
    <cellStyle name="쉼표 [0] 2 2 4" xfId="30"/>
    <cellStyle name="쉼표 [0] 2 2 4 10" xfId="62"/>
    <cellStyle name="쉼표 [0] 2 2 4 2" xfId="90"/>
    <cellStyle name="쉼표 [0] 2 2 4 2 2" xfId="174"/>
    <cellStyle name="쉼표 [0] 2 2 4 2 2 2" xfId="342"/>
    <cellStyle name="쉼표 [0] 2 2 4 2 2 2 2" xfId="1014"/>
    <cellStyle name="쉼표 [0] 2 2 4 2 2 2 2 2" xfId="2368"/>
    <cellStyle name="쉼표 [0] 2 2 4 2 2 2 3" xfId="1696"/>
    <cellStyle name="쉼표 [0] 2 2 4 2 2 3" xfId="510"/>
    <cellStyle name="쉼표 [0] 2 2 4 2 2 3 2" xfId="1182"/>
    <cellStyle name="쉼표 [0] 2 2 4 2 2 3 2 2" xfId="2536"/>
    <cellStyle name="쉼표 [0] 2 2 4 2 2 3 3" xfId="1864"/>
    <cellStyle name="쉼표 [0] 2 2 4 2 2 4" xfId="678"/>
    <cellStyle name="쉼표 [0] 2 2 4 2 2 4 2" xfId="1350"/>
    <cellStyle name="쉼표 [0] 2 2 4 2 2 4 2 2" xfId="2704"/>
    <cellStyle name="쉼표 [0] 2 2 4 2 2 4 3" xfId="2032"/>
    <cellStyle name="쉼표 [0] 2 2 4 2 2 5" xfId="846"/>
    <cellStyle name="쉼표 [0] 2 2 4 2 2 5 2" xfId="2200"/>
    <cellStyle name="쉼표 [0] 2 2 4 2 2 6" xfId="1528"/>
    <cellStyle name="쉼표 [0] 2 2 4 2 3" xfId="258"/>
    <cellStyle name="쉼표 [0] 2 2 4 2 3 2" xfId="930"/>
    <cellStyle name="쉼표 [0] 2 2 4 2 3 2 2" xfId="2284"/>
    <cellStyle name="쉼표 [0] 2 2 4 2 3 3" xfId="1612"/>
    <cellStyle name="쉼표 [0] 2 2 4 2 4" xfId="426"/>
    <cellStyle name="쉼표 [0] 2 2 4 2 4 2" xfId="1098"/>
    <cellStyle name="쉼표 [0] 2 2 4 2 4 2 2" xfId="2452"/>
    <cellStyle name="쉼표 [0] 2 2 4 2 4 3" xfId="1780"/>
    <cellStyle name="쉼표 [0] 2 2 4 2 5" xfId="594"/>
    <cellStyle name="쉼표 [0] 2 2 4 2 5 2" xfId="1266"/>
    <cellStyle name="쉼표 [0] 2 2 4 2 5 2 2" xfId="2620"/>
    <cellStyle name="쉼표 [0] 2 2 4 2 5 3" xfId="1948"/>
    <cellStyle name="쉼표 [0] 2 2 4 2 6" xfId="762"/>
    <cellStyle name="쉼표 [0] 2 2 4 2 6 2" xfId="2116"/>
    <cellStyle name="쉼표 [0] 2 2 4 2 7" xfId="1444"/>
    <cellStyle name="쉼표 [0] 2 2 4 3" xfId="118"/>
    <cellStyle name="쉼표 [0] 2 2 4 3 2" xfId="202"/>
    <cellStyle name="쉼표 [0] 2 2 4 3 2 2" xfId="370"/>
    <cellStyle name="쉼표 [0] 2 2 4 3 2 2 2" xfId="1042"/>
    <cellStyle name="쉼표 [0] 2 2 4 3 2 2 2 2" xfId="2396"/>
    <cellStyle name="쉼표 [0] 2 2 4 3 2 2 3" xfId="1724"/>
    <cellStyle name="쉼표 [0] 2 2 4 3 2 3" xfId="538"/>
    <cellStyle name="쉼표 [0] 2 2 4 3 2 3 2" xfId="1210"/>
    <cellStyle name="쉼표 [0] 2 2 4 3 2 3 2 2" xfId="2564"/>
    <cellStyle name="쉼표 [0] 2 2 4 3 2 3 3" xfId="1892"/>
    <cellStyle name="쉼표 [0] 2 2 4 3 2 4" xfId="706"/>
    <cellStyle name="쉼표 [0] 2 2 4 3 2 4 2" xfId="1378"/>
    <cellStyle name="쉼표 [0] 2 2 4 3 2 4 2 2" xfId="2732"/>
    <cellStyle name="쉼표 [0] 2 2 4 3 2 4 3" xfId="2060"/>
    <cellStyle name="쉼표 [0] 2 2 4 3 2 5" xfId="874"/>
    <cellStyle name="쉼표 [0] 2 2 4 3 2 5 2" xfId="2228"/>
    <cellStyle name="쉼표 [0] 2 2 4 3 2 6" xfId="1556"/>
    <cellStyle name="쉼표 [0] 2 2 4 3 3" xfId="286"/>
    <cellStyle name="쉼표 [0] 2 2 4 3 3 2" xfId="958"/>
    <cellStyle name="쉼표 [0] 2 2 4 3 3 2 2" xfId="2312"/>
    <cellStyle name="쉼표 [0] 2 2 4 3 3 3" xfId="1640"/>
    <cellStyle name="쉼표 [0] 2 2 4 3 4" xfId="454"/>
    <cellStyle name="쉼표 [0] 2 2 4 3 4 2" xfId="1126"/>
    <cellStyle name="쉼표 [0] 2 2 4 3 4 2 2" xfId="2480"/>
    <cellStyle name="쉼표 [0] 2 2 4 3 4 3" xfId="1808"/>
    <cellStyle name="쉼표 [0] 2 2 4 3 5" xfId="622"/>
    <cellStyle name="쉼표 [0] 2 2 4 3 5 2" xfId="1294"/>
    <cellStyle name="쉼표 [0] 2 2 4 3 5 2 2" xfId="2648"/>
    <cellStyle name="쉼표 [0] 2 2 4 3 5 3" xfId="1976"/>
    <cellStyle name="쉼표 [0] 2 2 4 3 6" xfId="790"/>
    <cellStyle name="쉼표 [0] 2 2 4 3 6 2" xfId="2144"/>
    <cellStyle name="쉼표 [0] 2 2 4 3 7" xfId="1472"/>
    <cellStyle name="쉼표 [0] 2 2 4 4" xfId="146"/>
    <cellStyle name="쉼표 [0] 2 2 4 4 2" xfId="314"/>
    <cellStyle name="쉼표 [0] 2 2 4 4 2 2" xfId="986"/>
    <cellStyle name="쉼표 [0] 2 2 4 4 2 2 2" xfId="2340"/>
    <cellStyle name="쉼표 [0] 2 2 4 4 2 3" xfId="1668"/>
    <cellStyle name="쉼표 [0] 2 2 4 4 3" xfId="482"/>
    <cellStyle name="쉼표 [0] 2 2 4 4 3 2" xfId="1154"/>
    <cellStyle name="쉼표 [0] 2 2 4 4 3 2 2" xfId="2508"/>
    <cellStyle name="쉼표 [0] 2 2 4 4 3 3" xfId="1836"/>
    <cellStyle name="쉼표 [0] 2 2 4 4 4" xfId="650"/>
    <cellStyle name="쉼표 [0] 2 2 4 4 4 2" xfId="1322"/>
    <cellStyle name="쉼표 [0] 2 2 4 4 4 2 2" xfId="2676"/>
    <cellStyle name="쉼표 [0] 2 2 4 4 4 3" xfId="2004"/>
    <cellStyle name="쉼표 [0] 2 2 4 4 5" xfId="818"/>
    <cellStyle name="쉼표 [0] 2 2 4 4 5 2" xfId="2172"/>
    <cellStyle name="쉼표 [0] 2 2 4 4 6" xfId="1500"/>
    <cellStyle name="쉼표 [0] 2 2 4 5" xfId="230"/>
    <cellStyle name="쉼표 [0] 2 2 4 5 2" xfId="902"/>
    <cellStyle name="쉼표 [0] 2 2 4 5 2 2" xfId="2256"/>
    <cellStyle name="쉼표 [0] 2 2 4 5 3" xfId="1584"/>
    <cellStyle name="쉼표 [0] 2 2 4 6" xfId="398"/>
    <cellStyle name="쉼표 [0] 2 2 4 6 2" xfId="1070"/>
    <cellStyle name="쉼표 [0] 2 2 4 6 2 2" xfId="2424"/>
    <cellStyle name="쉼표 [0] 2 2 4 6 3" xfId="1752"/>
    <cellStyle name="쉼표 [0] 2 2 4 7" xfId="566"/>
    <cellStyle name="쉼표 [0] 2 2 4 7 2" xfId="1238"/>
    <cellStyle name="쉼표 [0] 2 2 4 7 2 2" xfId="2592"/>
    <cellStyle name="쉼표 [0] 2 2 4 7 3" xfId="1920"/>
    <cellStyle name="쉼표 [0] 2 2 4 8" xfId="734"/>
    <cellStyle name="쉼표 [0] 2 2 4 8 2" xfId="2088"/>
    <cellStyle name="쉼표 [0] 2 2 4 9" xfId="1416"/>
    <cellStyle name="쉼표 [0] 2 2 5" xfId="38"/>
    <cellStyle name="쉼표 [0] 2 2 5 10" xfId="66"/>
    <cellStyle name="쉼표 [0] 2 2 5 2" xfId="94"/>
    <cellStyle name="쉼표 [0] 2 2 5 2 2" xfId="178"/>
    <cellStyle name="쉼표 [0] 2 2 5 2 2 2" xfId="346"/>
    <cellStyle name="쉼표 [0] 2 2 5 2 2 2 2" xfId="1018"/>
    <cellStyle name="쉼표 [0] 2 2 5 2 2 2 2 2" xfId="2372"/>
    <cellStyle name="쉼표 [0] 2 2 5 2 2 2 3" xfId="1700"/>
    <cellStyle name="쉼표 [0] 2 2 5 2 2 3" xfId="514"/>
    <cellStyle name="쉼표 [0] 2 2 5 2 2 3 2" xfId="1186"/>
    <cellStyle name="쉼표 [0] 2 2 5 2 2 3 2 2" xfId="2540"/>
    <cellStyle name="쉼표 [0] 2 2 5 2 2 3 3" xfId="1868"/>
    <cellStyle name="쉼표 [0] 2 2 5 2 2 4" xfId="682"/>
    <cellStyle name="쉼표 [0] 2 2 5 2 2 4 2" xfId="1354"/>
    <cellStyle name="쉼표 [0] 2 2 5 2 2 4 2 2" xfId="2708"/>
    <cellStyle name="쉼표 [0] 2 2 5 2 2 4 3" xfId="2036"/>
    <cellStyle name="쉼표 [0] 2 2 5 2 2 5" xfId="850"/>
    <cellStyle name="쉼표 [0] 2 2 5 2 2 5 2" xfId="2204"/>
    <cellStyle name="쉼표 [0] 2 2 5 2 2 6" xfId="1532"/>
    <cellStyle name="쉼표 [0] 2 2 5 2 3" xfId="262"/>
    <cellStyle name="쉼표 [0] 2 2 5 2 3 2" xfId="934"/>
    <cellStyle name="쉼표 [0] 2 2 5 2 3 2 2" xfId="2288"/>
    <cellStyle name="쉼표 [0] 2 2 5 2 3 3" xfId="1616"/>
    <cellStyle name="쉼표 [0] 2 2 5 2 4" xfId="430"/>
    <cellStyle name="쉼표 [0] 2 2 5 2 4 2" xfId="1102"/>
    <cellStyle name="쉼표 [0] 2 2 5 2 4 2 2" xfId="2456"/>
    <cellStyle name="쉼표 [0] 2 2 5 2 4 3" xfId="1784"/>
    <cellStyle name="쉼표 [0] 2 2 5 2 5" xfId="598"/>
    <cellStyle name="쉼표 [0] 2 2 5 2 5 2" xfId="1270"/>
    <cellStyle name="쉼표 [0] 2 2 5 2 5 2 2" xfId="2624"/>
    <cellStyle name="쉼표 [0] 2 2 5 2 5 3" xfId="1952"/>
    <cellStyle name="쉼표 [0] 2 2 5 2 6" xfId="766"/>
    <cellStyle name="쉼표 [0] 2 2 5 2 6 2" xfId="2120"/>
    <cellStyle name="쉼표 [0] 2 2 5 2 7" xfId="1448"/>
    <cellStyle name="쉼표 [0] 2 2 5 3" xfId="122"/>
    <cellStyle name="쉼표 [0] 2 2 5 3 2" xfId="206"/>
    <cellStyle name="쉼표 [0] 2 2 5 3 2 2" xfId="374"/>
    <cellStyle name="쉼표 [0] 2 2 5 3 2 2 2" xfId="1046"/>
    <cellStyle name="쉼표 [0] 2 2 5 3 2 2 2 2" xfId="2400"/>
    <cellStyle name="쉼표 [0] 2 2 5 3 2 2 3" xfId="1728"/>
    <cellStyle name="쉼표 [0] 2 2 5 3 2 3" xfId="542"/>
    <cellStyle name="쉼표 [0] 2 2 5 3 2 3 2" xfId="1214"/>
    <cellStyle name="쉼표 [0] 2 2 5 3 2 3 2 2" xfId="2568"/>
    <cellStyle name="쉼표 [0] 2 2 5 3 2 3 3" xfId="1896"/>
    <cellStyle name="쉼표 [0] 2 2 5 3 2 4" xfId="710"/>
    <cellStyle name="쉼표 [0] 2 2 5 3 2 4 2" xfId="1382"/>
    <cellStyle name="쉼표 [0] 2 2 5 3 2 4 2 2" xfId="2736"/>
    <cellStyle name="쉼표 [0] 2 2 5 3 2 4 3" xfId="2064"/>
    <cellStyle name="쉼표 [0] 2 2 5 3 2 5" xfId="878"/>
    <cellStyle name="쉼표 [0] 2 2 5 3 2 5 2" xfId="2232"/>
    <cellStyle name="쉼표 [0] 2 2 5 3 2 6" xfId="1560"/>
    <cellStyle name="쉼표 [0] 2 2 5 3 3" xfId="290"/>
    <cellStyle name="쉼표 [0] 2 2 5 3 3 2" xfId="962"/>
    <cellStyle name="쉼표 [0] 2 2 5 3 3 2 2" xfId="2316"/>
    <cellStyle name="쉼표 [0] 2 2 5 3 3 3" xfId="1644"/>
    <cellStyle name="쉼표 [0] 2 2 5 3 4" xfId="458"/>
    <cellStyle name="쉼표 [0] 2 2 5 3 4 2" xfId="1130"/>
    <cellStyle name="쉼표 [0] 2 2 5 3 4 2 2" xfId="2484"/>
    <cellStyle name="쉼표 [0] 2 2 5 3 4 3" xfId="1812"/>
    <cellStyle name="쉼표 [0] 2 2 5 3 5" xfId="626"/>
    <cellStyle name="쉼표 [0] 2 2 5 3 5 2" xfId="1298"/>
    <cellStyle name="쉼표 [0] 2 2 5 3 5 2 2" xfId="2652"/>
    <cellStyle name="쉼표 [0] 2 2 5 3 5 3" xfId="1980"/>
    <cellStyle name="쉼표 [0] 2 2 5 3 6" xfId="794"/>
    <cellStyle name="쉼표 [0] 2 2 5 3 6 2" xfId="2148"/>
    <cellStyle name="쉼표 [0] 2 2 5 3 7" xfId="1476"/>
    <cellStyle name="쉼표 [0] 2 2 5 4" xfId="150"/>
    <cellStyle name="쉼표 [0] 2 2 5 4 2" xfId="318"/>
    <cellStyle name="쉼표 [0] 2 2 5 4 2 2" xfId="990"/>
    <cellStyle name="쉼표 [0] 2 2 5 4 2 2 2" xfId="2344"/>
    <cellStyle name="쉼표 [0] 2 2 5 4 2 3" xfId="1672"/>
    <cellStyle name="쉼표 [0] 2 2 5 4 3" xfId="486"/>
    <cellStyle name="쉼표 [0] 2 2 5 4 3 2" xfId="1158"/>
    <cellStyle name="쉼표 [0] 2 2 5 4 3 2 2" xfId="2512"/>
    <cellStyle name="쉼표 [0] 2 2 5 4 3 3" xfId="1840"/>
    <cellStyle name="쉼표 [0] 2 2 5 4 4" xfId="654"/>
    <cellStyle name="쉼표 [0] 2 2 5 4 4 2" xfId="1326"/>
    <cellStyle name="쉼표 [0] 2 2 5 4 4 2 2" xfId="2680"/>
    <cellStyle name="쉼표 [0] 2 2 5 4 4 3" xfId="2008"/>
    <cellStyle name="쉼표 [0] 2 2 5 4 5" xfId="822"/>
    <cellStyle name="쉼표 [0] 2 2 5 4 5 2" xfId="2176"/>
    <cellStyle name="쉼표 [0] 2 2 5 4 6" xfId="1504"/>
    <cellStyle name="쉼표 [0] 2 2 5 5" xfId="234"/>
    <cellStyle name="쉼표 [0] 2 2 5 5 2" xfId="906"/>
    <cellStyle name="쉼표 [0] 2 2 5 5 2 2" xfId="2260"/>
    <cellStyle name="쉼표 [0] 2 2 5 5 3" xfId="1588"/>
    <cellStyle name="쉼표 [0] 2 2 5 6" xfId="402"/>
    <cellStyle name="쉼표 [0] 2 2 5 6 2" xfId="1074"/>
    <cellStyle name="쉼표 [0] 2 2 5 6 2 2" xfId="2428"/>
    <cellStyle name="쉼표 [0] 2 2 5 6 3" xfId="1756"/>
    <cellStyle name="쉼표 [0] 2 2 5 7" xfId="570"/>
    <cellStyle name="쉼표 [0] 2 2 5 7 2" xfId="1242"/>
    <cellStyle name="쉼표 [0] 2 2 5 7 2 2" xfId="2596"/>
    <cellStyle name="쉼표 [0] 2 2 5 7 3" xfId="1924"/>
    <cellStyle name="쉼표 [0] 2 2 5 8" xfId="738"/>
    <cellStyle name="쉼표 [0] 2 2 5 8 2" xfId="2092"/>
    <cellStyle name="쉼표 [0] 2 2 5 9" xfId="1420"/>
    <cellStyle name="쉼표 [0] 2 2 6" xfId="70"/>
    <cellStyle name="쉼표 [0] 2 2 6 2" xfId="98"/>
    <cellStyle name="쉼표 [0] 2 2 6 2 2" xfId="182"/>
    <cellStyle name="쉼표 [0] 2 2 6 2 2 2" xfId="350"/>
    <cellStyle name="쉼표 [0] 2 2 6 2 2 2 2" xfId="1022"/>
    <cellStyle name="쉼표 [0] 2 2 6 2 2 2 2 2" xfId="2376"/>
    <cellStyle name="쉼표 [0] 2 2 6 2 2 2 3" xfId="1704"/>
    <cellStyle name="쉼표 [0] 2 2 6 2 2 3" xfId="518"/>
    <cellStyle name="쉼표 [0] 2 2 6 2 2 3 2" xfId="1190"/>
    <cellStyle name="쉼표 [0] 2 2 6 2 2 3 2 2" xfId="2544"/>
    <cellStyle name="쉼표 [0] 2 2 6 2 2 3 3" xfId="1872"/>
    <cellStyle name="쉼표 [0] 2 2 6 2 2 4" xfId="686"/>
    <cellStyle name="쉼표 [0] 2 2 6 2 2 4 2" xfId="1358"/>
    <cellStyle name="쉼표 [0] 2 2 6 2 2 4 2 2" xfId="2712"/>
    <cellStyle name="쉼표 [0] 2 2 6 2 2 4 3" xfId="2040"/>
    <cellStyle name="쉼표 [0] 2 2 6 2 2 5" xfId="854"/>
    <cellStyle name="쉼표 [0] 2 2 6 2 2 5 2" xfId="2208"/>
    <cellStyle name="쉼표 [0] 2 2 6 2 2 6" xfId="1536"/>
    <cellStyle name="쉼표 [0] 2 2 6 2 3" xfId="266"/>
    <cellStyle name="쉼표 [0] 2 2 6 2 3 2" xfId="938"/>
    <cellStyle name="쉼표 [0] 2 2 6 2 3 2 2" xfId="2292"/>
    <cellStyle name="쉼표 [0] 2 2 6 2 3 3" xfId="1620"/>
    <cellStyle name="쉼표 [0] 2 2 6 2 4" xfId="434"/>
    <cellStyle name="쉼표 [0] 2 2 6 2 4 2" xfId="1106"/>
    <cellStyle name="쉼표 [0] 2 2 6 2 4 2 2" xfId="2460"/>
    <cellStyle name="쉼표 [0] 2 2 6 2 4 3" xfId="1788"/>
    <cellStyle name="쉼표 [0] 2 2 6 2 5" xfId="602"/>
    <cellStyle name="쉼표 [0] 2 2 6 2 5 2" xfId="1274"/>
    <cellStyle name="쉼표 [0] 2 2 6 2 5 2 2" xfId="2628"/>
    <cellStyle name="쉼표 [0] 2 2 6 2 5 3" xfId="1956"/>
    <cellStyle name="쉼표 [0] 2 2 6 2 6" xfId="770"/>
    <cellStyle name="쉼표 [0] 2 2 6 2 6 2" xfId="2124"/>
    <cellStyle name="쉼표 [0] 2 2 6 2 7" xfId="1452"/>
    <cellStyle name="쉼표 [0] 2 2 6 3" xfId="126"/>
    <cellStyle name="쉼표 [0] 2 2 6 3 2" xfId="210"/>
    <cellStyle name="쉼표 [0] 2 2 6 3 2 2" xfId="378"/>
    <cellStyle name="쉼표 [0] 2 2 6 3 2 2 2" xfId="1050"/>
    <cellStyle name="쉼표 [0] 2 2 6 3 2 2 2 2" xfId="2404"/>
    <cellStyle name="쉼표 [0] 2 2 6 3 2 2 3" xfId="1732"/>
    <cellStyle name="쉼표 [0] 2 2 6 3 2 3" xfId="546"/>
    <cellStyle name="쉼표 [0] 2 2 6 3 2 3 2" xfId="1218"/>
    <cellStyle name="쉼표 [0] 2 2 6 3 2 3 2 2" xfId="2572"/>
    <cellStyle name="쉼표 [0] 2 2 6 3 2 3 3" xfId="1900"/>
    <cellStyle name="쉼표 [0] 2 2 6 3 2 4" xfId="714"/>
    <cellStyle name="쉼표 [0] 2 2 6 3 2 4 2" xfId="1386"/>
    <cellStyle name="쉼표 [0] 2 2 6 3 2 4 2 2" xfId="2740"/>
    <cellStyle name="쉼표 [0] 2 2 6 3 2 4 3" xfId="2068"/>
    <cellStyle name="쉼표 [0] 2 2 6 3 2 5" xfId="882"/>
    <cellStyle name="쉼표 [0] 2 2 6 3 2 5 2" xfId="2236"/>
    <cellStyle name="쉼표 [0] 2 2 6 3 2 6" xfId="1564"/>
    <cellStyle name="쉼표 [0] 2 2 6 3 3" xfId="294"/>
    <cellStyle name="쉼표 [0] 2 2 6 3 3 2" xfId="966"/>
    <cellStyle name="쉼표 [0] 2 2 6 3 3 2 2" xfId="2320"/>
    <cellStyle name="쉼표 [0] 2 2 6 3 3 3" xfId="1648"/>
    <cellStyle name="쉼표 [0] 2 2 6 3 4" xfId="462"/>
    <cellStyle name="쉼표 [0] 2 2 6 3 4 2" xfId="1134"/>
    <cellStyle name="쉼표 [0] 2 2 6 3 4 2 2" xfId="2488"/>
    <cellStyle name="쉼표 [0] 2 2 6 3 4 3" xfId="1816"/>
    <cellStyle name="쉼표 [0] 2 2 6 3 5" xfId="630"/>
    <cellStyle name="쉼표 [0] 2 2 6 3 5 2" xfId="1302"/>
    <cellStyle name="쉼표 [0] 2 2 6 3 5 2 2" xfId="2656"/>
    <cellStyle name="쉼표 [0] 2 2 6 3 5 3" xfId="1984"/>
    <cellStyle name="쉼표 [0] 2 2 6 3 6" xfId="798"/>
    <cellStyle name="쉼표 [0] 2 2 6 3 6 2" xfId="2152"/>
    <cellStyle name="쉼표 [0] 2 2 6 3 7" xfId="1480"/>
    <cellStyle name="쉼표 [0] 2 2 6 4" xfId="154"/>
    <cellStyle name="쉼표 [0] 2 2 6 4 2" xfId="322"/>
    <cellStyle name="쉼표 [0] 2 2 6 4 2 2" xfId="994"/>
    <cellStyle name="쉼표 [0] 2 2 6 4 2 2 2" xfId="2348"/>
    <cellStyle name="쉼표 [0] 2 2 6 4 2 3" xfId="1676"/>
    <cellStyle name="쉼표 [0] 2 2 6 4 3" xfId="490"/>
    <cellStyle name="쉼표 [0] 2 2 6 4 3 2" xfId="1162"/>
    <cellStyle name="쉼표 [0] 2 2 6 4 3 2 2" xfId="2516"/>
    <cellStyle name="쉼표 [0] 2 2 6 4 3 3" xfId="1844"/>
    <cellStyle name="쉼표 [0] 2 2 6 4 4" xfId="658"/>
    <cellStyle name="쉼표 [0] 2 2 6 4 4 2" xfId="1330"/>
    <cellStyle name="쉼표 [0] 2 2 6 4 4 2 2" xfId="2684"/>
    <cellStyle name="쉼표 [0] 2 2 6 4 4 3" xfId="2012"/>
    <cellStyle name="쉼표 [0] 2 2 6 4 5" xfId="826"/>
    <cellStyle name="쉼표 [0] 2 2 6 4 5 2" xfId="2180"/>
    <cellStyle name="쉼표 [0] 2 2 6 4 6" xfId="1508"/>
    <cellStyle name="쉼표 [0] 2 2 6 5" xfId="238"/>
    <cellStyle name="쉼표 [0] 2 2 6 5 2" xfId="910"/>
    <cellStyle name="쉼표 [0] 2 2 6 5 2 2" xfId="2264"/>
    <cellStyle name="쉼표 [0] 2 2 6 5 3" xfId="1592"/>
    <cellStyle name="쉼표 [0] 2 2 6 6" xfId="406"/>
    <cellStyle name="쉼표 [0] 2 2 6 6 2" xfId="1078"/>
    <cellStyle name="쉼표 [0] 2 2 6 6 2 2" xfId="2432"/>
    <cellStyle name="쉼표 [0] 2 2 6 6 3" xfId="1760"/>
    <cellStyle name="쉼표 [0] 2 2 6 7" xfId="574"/>
    <cellStyle name="쉼표 [0] 2 2 6 7 2" xfId="1246"/>
    <cellStyle name="쉼표 [0] 2 2 6 7 2 2" xfId="2600"/>
    <cellStyle name="쉼표 [0] 2 2 6 7 3" xfId="1928"/>
    <cellStyle name="쉼표 [0] 2 2 6 8" xfId="742"/>
    <cellStyle name="쉼표 [0] 2 2 6 8 2" xfId="2096"/>
    <cellStyle name="쉼표 [0] 2 2 6 9" xfId="1424"/>
    <cellStyle name="쉼표 [0] 2 2 7" xfId="74"/>
    <cellStyle name="쉼표 [0] 2 2 7 2" xfId="102"/>
    <cellStyle name="쉼표 [0] 2 2 7 2 2" xfId="186"/>
    <cellStyle name="쉼표 [0] 2 2 7 2 2 2" xfId="354"/>
    <cellStyle name="쉼표 [0] 2 2 7 2 2 2 2" xfId="1026"/>
    <cellStyle name="쉼표 [0] 2 2 7 2 2 2 2 2" xfId="2380"/>
    <cellStyle name="쉼표 [0] 2 2 7 2 2 2 3" xfId="1708"/>
    <cellStyle name="쉼표 [0] 2 2 7 2 2 3" xfId="522"/>
    <cellStyle name="쉼표 [0] 2 2 7 2 2 3 2" xfId="1194"/>
    <cellStyle name="쉼표 [0] 2 2 7 2 2 3 2 2" xfId="2548"/>
    <cellStyle name="쉼표 [0] 2 2 7 2 2 3 3" xfId="1876"/>
    <cellStyle name="쉼표 [0] 2 2 7 2 2 4" xfId="690"/>
    <cellStyle name="쉼표 [0] 2 2 7 2 2 4 2" xfId="1362"/>
    <cellStyle name="쉼표 [0] 2 2 7 2 2 4 2 2" xfId="2716"/>
    <cellStyle name="쉼표 [0] 2 2 7 2 2 4 3" xfId="2044"/>
    <cellStyle name="쉼표 [0] 2 2 7 2 2 5" xfId="858"/>
    <cellStyle name="쉼표 [0] 2 2 7 2 2 5 2" xfId="2212"/>
    <cellStyle name="쉼표 [0] 2 2 7 2 2 6" xfId="1540"/>
    <cellStyle name="쉼표 [0] 2 2 7 2 3" xfId="270"/>
    <cellStyle name="쉼표 [0] 2 2 7 2 3 2" xfId="942"/>
    <cellStyle name="쉼표 [0] 2 2 7 2 3 2 2" xfId="2296"/>
    <cellStyle name="쉼표 [0] 2 2 7 2 3 3" xfId="1624"/>
    <cellStyle name="쉼표 [0] 2 2 7 2 4" xfId="438"/>
    <cellStyle name="쉼표 [0] 2 2 7 2 4 2" xfId="1110"/>
    <cellStyle name="쉼표 [0] 2 2 7 2 4 2 2" xfId="2464"/>
    <cellStyle name="쉼표 [0] 2 2 7 2 4 3" xfId="1792"/>
    <cellStyle name="쉼표 [0] 2 2 7 2 5" xfId="606"/>
    <cellStyle name="쉼표 [0] 2 2 7 2 5 2" xfId="1278"/>
    <cellStyle name="쉼표 [0] 2 2 7 2 5 2 2" xfId="2632"/>
    <cellStyle name="쉼표 [0] 2 2 7 2 5 3" xfId="1960"/>
    <cellStyle name="쉼표 [0] 2 2 7 2 6" xfId="774"/>
    <cellStyle name="쉼표 [0] 2 2 7 2 6 2" xfId="2128"/>
    <cellStyle name="쉼표 [0] 2 2 7 2 7" xfId="1456"/>
    <cellStyle name="쉼표 [0] 2 2 7 3" xfId="130"/>
    <cellStyle name="쉼표 [0] 2 2 7 3 2" xfId="214"/>
    <cellStyle name="쉼표 [0] 2 2 7 3 2 2" xfId="382"/>
    <cellStyle name="쉼표 [0] 2 2 7 3 2 2 2" xfId="1054"/>
    <cellStyle name="쉼표 [0] 2 2 7 3 2 2 2 2" xfId="2408"/>
    <cellStyle name="쉼표 [0] 2 2 7 3 2 2 3" xfId="1736"/>
    <cellStyle name="쉼표 [0] 2 2 7 3 2 3" xfId="550"/>
    <cellStyle name="쉼표 [0] 2 2 7 3 2 3 2" xfId="1222"/>
    <cellStyle name="쉼표 [0] 2 2 7 3 2 3 2 2" xfId="2576"/>
    <cellStyle name="쉼표 [0] 2 2 7 3 2 3 3" xfId="1904"/>
    <cellStyle name="쉼표 [0] 2 2 7 3 2 4" xfId="718"/>
    <cellStyle name="쉼표 [0] 2 2 7 3 2 4 2" xfId="1390"/>
    <cellStyle name="쉼표 [0] 2 2 7 3 2 4 2 2" xfId="2744"/>
    <cellStyle name="쉼표 [0] 2 2 7 3 2 4 3" xfId="2072"/>
    <cellStyle name="쉼표 [0] 2 2 7 3 2 5" xfId="886"/>
    <cellStyle name="쉼표 [0] 2 2 7 3 2 5 2" xfId="2240"/>
    <cellStyle name="쉼표 [0] 2 2 7 3 2 6" xfId="1568"/>
    <cellStyle name="쉼표 [0] 2 2 7 3 3" xfId="298"/>
    <cellStyle name="쉼표 [0] 2 2 7 3 3 2" xfId="970"/>
    <cellStyle name="쉼표 [0] 2 2 7 3 3 2 2" xfId="2324"/>
    <cellStyle name="쉼표 [0] 2 2 7 3 3 3" xfId="1652"/>
    <cellStyle name="쉼표 [0] 2 2 7 3 4" xfId="466"/>
    <cellStyle name="쉼표 [0] 2 2 7 3 4 2" xfId="1138"/>
    <cellStyle name="쉼표 [0] 2 2 7 3 4 2 2" xfId="2492"/>
    <cellStyle name="쉼표 [0] 2 2 7 3 4 3" xfId="1820"/>
    <cellStyle name="쉼표 [0] 2 2 7 3 5" xfId="634"/>
    <cellStyle name="쉼표 [0] 2 2 7 3 5 2" xfId="1306"/>
    <cellStyle name="쉼표 [0] 2 2 7 3 5 2 2" xfId="2660"/>
    <cellStyle name="쉼표 [0] 2 2 7 3 5 3" xfId="1988"/>
    <cellStyle name="쉼표 [0] 2 2 7 3 6" xfId="802"/>
    <cellStyle name="쉼표 [0] 2 2 7 3 6 2" xfId="2156"/>
    <cellStyle name="쉼표 [0] 2 2 7 3 7" xfId="1484"/>
    <cellStyle name="쉼표 [0] 2 2 7 4" xfId="158"/>
    <cellStyle name="쉼표 [0] 2 2 7 4 2" xfId="326"/>
    <cellStyle name="쉼표 [0] 2 2 7 4 2 2" xfId="998"/>
    <cellStyle name="쉼표 [0] 2 2 7 4 2 2 2" xfId="2352"/>
    <cellStyle name="쉼표 [0] 2 2 7 4 2 3" xfId="1680"/>
    <cellStyle name="쉼표 [0] 2 2 7 4 3" xfId="494"/>
    <cellStyle name="쉼표 [0] 2 2 7 4 3 2" xfId="1166"/>
    <cellStyle name="쉼표 [0] 2 2 7 4 3 2 2" xfId="2520"/>
    <cellStyle name="쉼표 [0] 2 2 7 4 3 3" xfId="1848"/>
    <cellStyle name="쉼표 [0] 2 2 7 4 4" xfId="662"/>
    <cellStyle name="쉼표 [0] 2 2 7 4 4 2" xfId="1334"/>
    <cellStyle name="쉼표 [0] 2 2 7 4 4 2 2" xfId="2688"/>
    <cellStyle name="쉼표 [0] 2 2 7 4 4 3" xfId="2016"/>
    <cellStyle name="쉼표 [0] 2 2 7 4 5" xfId="830"/>
    <cellStyle name="쉼표 [0] 2 2 7 4 5 2" xfId="2184"/>
    <cellStyle name="쉼표 [0] 2 2 7 4 6" xfId="1512"/>
    <cellStyle name="쉼표 [0] 2 2 7 5" xfId="242"/>
    <cellStyle name="쉼표 [0] 2 2 7 5 2" xfId="914"/>
    <cellStyle name="쉼표 [0] 2 2 7 5 2 2" xfId="2268"/>
    <cellStyle name="쉼표 [0] 2 2 7 5 3" xfId="1596"/>
    <cellStyle name="쉼표 [0] 2 2 7 6" xfId="410"/>
    <cellStyle name="쉼표 [0] 2 2 7 6 2" xfId="1082"/>
    <cellStyle name="쉼표 [0] 2 2 7 6 2 2" xfId="2436"/>
    <cellStyle name="쉼표 [0] 2 2 7 6 3" xfId="1764"/>
    <cellStyle name="쉼표 [0] 2 2 7 7" xfId="578"/>
    <cellStyle name="쉼표 [0] 2 2 7 7 2" xfId="1250"/>
    <cellStyle name="쉼표 [0] 2 2 7 7 2 2" xfId="2604"/>
    <cellStyle name="쉼표 [0] 2 2 7 7 3" xfId="1932"/>
    <cellStyle name="쉼표 [0] 2 2 7 8" xfId="746"/>
    <cellStyle name="쉼표 [0] 2 2 7 8 2" xfId="2100"/>
    <cellStyle name="쉼표 [0] 2 2 7 9" xfId="1428"/>
    <cellStyle name="쉼표 [0] 2 2 8" xfId="78"/>
    <cellStyle name="쉼표 [0] 2 2 8 2" xfId="162"/>
    <cellStyle name="쉼표 [0] 2 2 8 2 2" xfId="330"/>
    <cellStyle name="쉼표 [0] 2 2 8 2 2 2" xfId="1002"/>
    <cellStyle name="쉼표 [0] 2 2 8 2 2 2 2" xfId="2356"/>
    <cellStyle name="쉼표 [0] 2 2 8 2 2 3" xfId="1684"/>
    <cellStyle name="쉼표 [0] 2 2 8 2 3" xfId="498"/>
    <cellStyle name="쉼표 [0] 2 2 8 2 3 2" xfId="1170"/>
    <cellStyle name="쉼표 [0] 2 2 8 2 3 2 2" xfId="2524"/>
    <cellStyle name="쉼표 [0] 2 2 8 2 3 3" xfId="1852"/>
    <cellStyle name="쉼표 [0] 2 2 8 2 4" xfId="666"/>
    <cellStyle name="쉼표 [0] 2 2 8 2 4 2" xfId="1338"/>
    <cellStyle name="쉼표 [0] 2 2 8 2 4 2 2" xfId="2692"/>
    <cellStyle name="쉼표 [0] 2 2 8 2 4 3" xfId="2020"/>
    <cellStyle name="쉼표 [0] 2 2 8 2 5" xfId="834"/>
    <cellStyle name="쉼표 [0] 2 2 8 2 5 2" xfId="2188"/>
    <cellStyle name="쉼표 [0] 2 2 8 2 6" xfId="1516"/>
    <cellStyle name="쉼표 [0] 2 2 8 3" xfId="246"/>
    <cellStyle name="쉼표 [0] 2 2 8 3 2" xfId="918"/>
    <cellStyle name="쉼표 [0] 2 2 8 3 2 2" xfId="2272"/>
    <cellStyle name="쉼표 [0] 2 2 8 3 3" xfId="1600"/>
    <cellStyle name="쉼표 [0] 2 2 8 4" xfId="414"/>
    <cellStyle name="쉼표 [0] 2 2 8 4 2" xfId="1086"/>
    <cellStyle name="쉼표 [0] 2 2 8 4 2 2" xfId="2440"/>
    <cellStyle name="쉼표 [0] 2 2 8 4 3" xfId="1768"/>
    <cellStyle name="쉼표 [0] 2 2 8 5" xfId="582"/>
    <cellStyle name="쉼표 [0] 2 2 8 5 2" xfId="1254"/>
    <cellStyle name="쉼표 [0] 2 2 8 5 2 2" xfId="2608"/>
    <cellStyle name="쉼표 [0] 2 2 8 5 3" xfId="1936"/>
    <cellStyle name="쉼표 [0] 2 2 8 6" xfId="750"/>
    <cellStyle name="쉼표 [0] 2 2 8 6 2" xfId="2104"/>
    <cellStyle name="쉼표 [0] 2 2 8 7" xfId="1432"/>
    <cellStyle name="쉼표 [0] 2 2 9" xfId="106"/>
    <cellStyle name="쉼표 [0] 2 2 9 2" xfId="190"/>
    <cellStyle name="쉼표 [0] 2 2 9 2 2" xfId="358"/>
    <cellStyle name="쉼표 [0] 2 2 9 2 2 2" xfId="1030"/>
    <cellStyle name="쉼표 [0] 2 2 9 2 2 2 2" xfId="2384"/>
    <cellStyle name="쉼표 [0] 2 2 9 2 2 3" xfId="1712"/>
    <cellStyle name="쉼표 [0] 2 2 9 2 3" xfId="526"/>
    <cellStyle name="쉼표 [0] 2 2 9 2 3 2" xfId="1198"/>
    <cellStyle name="쉼표 [0] 2 2 9 2 3 2 2" xfId="2552"/>
    <cellStyle name="쉼표 [0] 2 2 9 2 3 3" xfId="1880"/>
    <cellStyle name="쉼표 [0] 2 2 9 2 4" xfId="694"/>
    <cellStyle name="쉼표 [0] 2 2 9 2 4 2" xfId="1366"/>
    <cellStyle name="쉼표 [0] 2 2 9 2 4 2 2" xfId="2720"/>
    <cellStyle name="쉼표 [0] 2 2 9 2 4 3" xfId="2048"/>
    <cellStyle name="쉼표 [0] 2 2 9 2 5" xfId="862"/>
    <cellStyle name="쉼표 [0] 2 2 9 2 5 2" xfId="2216"/>
    <cellStyle name="쉼표 [0] 2 2 9 2 6" xfId="1544"/>
    <cellStyle name="쉼표 [0] 2 2 9 3" xfId="274"/>
    <cellStyle name="쉼표 [0] 2 2 9 3 2" xfId="946"/>
    <cellStyle name="쉼표 [0] 2 2 9 3 2 2" xfId="2300"/>
    <cellStyle name="쉼표 [0] 2 2 9 3 3" xfId="1628"/>
    <cellStyle name="쉼표 [0] 2 2 9 4" xfId="442"/>
    <cellStyle name="쉼표 [0] 2 2 9 4 2" xfId="1114"/>
    <cellStyle name="쉼표 [0] 2 2 9 4 2 2" xfId="2468"/>
    <cellStyle name="쉼표 [0] 2 2 9 4 3" xfId="1796"/>
    <cellStyle name="쉼표 [0] 2 2 9 5" xfId="610"/>
    <cellStyle name="쉼표 [0] 2 2 9 5 2" xfId="1282"/>
    <cellStyle name="쉼표 [0] 2 2 9 5 2 2" xfId="2636"/>
    <cellStyle name="쉼표 [0] 2 2 9 5 3" xfId="1964"/>
    <cellStyle name="쉼표 [0] 2 2 9 6" xfId="778"/>
    <cellStyle name="쉼표 [0] 2 2 9 6 2" xfId="2132"/>
    <cellStyle name="쉼표 [0] 2 2 9 7" xfId="1460"/>
    <cellStyle name="쉼표 [0] 2 20" xfId="2753"/>
    <cellStyle name="쉼표 [0] 2 21" xfId="48"/>
    <cellStyle name="쉼표 [0] 2 22" xfId="46"/>
    <cellStyle name="쉼표 [0] 2 3" xfId="8"/>
    <cellStyle name="쉼표 [0] 2 3 10" xfId="135"/>
    <cellStyle name="쉼표 [0] 2 3 10 2" xfId="303"/>
    <cellStyle name="쉼표 [0] 2 3 10 2 2" xfId="975"/>
    <cellStyle name="쉼표 [0] 2 3 10 2 2 2" xfId="2329"/>
    <cellStyle name="쉼표 [0] 2 3 10 2 3" xfId="1657"/>
    <cellStyle name="쉼표 [0] 2 3 10 3" xfId="471"/>
    <cellStyle name="쉼표 [0] 2 3 10 3 2" xfId="1143"/>
    <cellStyle name="쉼표 [0] 2 3 10 3 2 2" xfId="2497"/>
    <cellStyle name="쉼표 [0] 2 3 10 3 3" xfId="1825"/>
    <cellStyle name="쉼표 [0] 2 3 10 4" xfId="639"/>
    <cellStyle name="쉼표 [0] 2 3 10 4 2" xfId="1311"/>
    <cellStyle name="쉼표 [0] 2 3 10 4 2 2" xfId="2665"/>
    <cellStyle name="쉼표 [0] 2 3 10 4 3" xfId="1993"/>
    <cellStyle name="쉼표 [0] 2 3 10 5" xfId="807"/>
    <cellStyle name="쉼표 [0] 2 3 10 5 2" xfId="2161"/>
    <cellStyle name="쉼표 [0] 2 3 10 6" xfId="1489"/>
    <cellStyle name="쉼표 [0] 2 3 11" xfId="219"/>
    <cellStyle name="쉼표 [0] 2 3 11 2" xfId="891"/>
    <cellStyle name="쉼표 [0] 2 3 11 2 2" xfId="2245"/>
    <cellStyle name="쉼표 [0] 2 3 11 3" xfId="1573"/>
    <cellStyle name="쉼표 [0] 2 3 12" xfId="387"/>
    <cellStyle name="쉼표 [0] 2 3 12 2" xfId="1059"/>
    <cellStyle name="쉼표 [0] 2 3 12 2 2" xfId="2413"/>
    <cellStyle name="쉼표 [0] 2 3 12 3" xfId="1741"/>
    <cellStyle name="쉼표 [0] 2 3 13" xfId="555"/>
    <cellStyle name="쉼표 [0] 2 3 13 2" xfId="1227"/>
    <cellStyle name="쉼표 [0] 2 3 13 2 2" xfId="2581"/>
    <cellStyle name="쉼표 [0] 2 3 13 3" xfId="1909"/>
    <cellStyle name="쉼표 [0] 2 3 14" xfId="723"/>
    <cellStyle name="쉼표 [0] 2 3 14 2" xfId="2077"/>
    <cellStyle name="쉼표 [0] 2 3 15" xfId="1405"/>
    <cellStyle name="쉼표 [0] 2 3 16" xfId="51"/>
    <cellStyle name="쉼표 [0] 2 3 2" xfId="16"/>
    <cellStyle name="쉼표 [0] 2 3 2 10" xfId="55"/>
    <cellStyle name="쉼표 [0] 2 3 2 2" xfId="83"/>
    <cellStyle name="쉼표 [0] 2 3 2 2 2" xfId="167"/>
    <cellStyle name="쉼표 [0] 2 3 2 2 2 2" xfId="335"/>
    <cellStyle name="쉼표 [0] 2 3 2 2 2 2 2" xfId="1007"/>
    <cellStyle name="쉼표 [0] 2 3 2 2 2 2 2 2" xfId="2361"/>
    <cellStyle name="쉼표 [0] 2 3 2 2 2 2 3" xfId="1689"/>
    <cellStyle name="쉼표 [0] 2 3 2 2 2 3" xfId="503"/>
    <cellStyle name="쉼표 [0] 2 3 2 2 2 3 2" xfId="1175"/>
    <cellStyle name="쉼표 [0] 2 3 2 2 2 3 2 2" xfId="2529"/>
    <cellStyle name="쉼표 [0] 2 3 2 2 2 3 3" xfId="1857"/>
    <cellStyle name="쉼표 [0] 2 3 2 2 2 4" xfId="671"/>
    <cellStyle name="쉼표 [0] 2 3 2 2 2 4 2" xfId="1343"/>
    <cellStyle name="쉼표 [0] 2 3 2 2 2 4 2 2" xfId="2697"/>
    <cellStyle name="쉼표 [0] 2 3 2 2 2 4 3" xfId="2025"/>
    <cellStyle name="쉼표 [0] 2 3 2 2 2 5" xfId="839"/>
    <cellStyle name="쉼표 [0] 2 3 2 2 2 5 2" xfId="2193"/>
    <cellStyle name="쉼표 [0] 2 3 2 2 2 6" xfId="1521"/>
    <cellStyle name="쉼표 [0] 2 3 2 2 3" xfId="251"/>
    <cellStyle name="쉼표 [0] 2 3 2 2 3 2" xfId="923"/>
    <cellStyle name="쉼표 [0] 2 3 2 2 3 2 2" xfId="2277"/>
    <cellStyle name="쉼표 [0] 2 3 2 2 3 3" xfId="1605"/>
    <cellStyle name="쉼표 [0] 2 3 2 2 4" xfId="419"/>
    <cellStyle name="쉼표 [0] 2 3 2 2 4 2" xfId="1091"/>
    <cellStyle name="쉼표 [0] 2 3 2 2 4 2 2" xfId="2445"/>
    <cellStyle name="쉼표 [0] 2 3 2 2 4 3" xfId="1773"/>
    <cellStyle name="쉼표 [0] 2 3 2 2 5" xfId="587"/>
    <cellStyle name="쉼표 [0] 2 3 2 2 5 2" xfId="1259"/>
    <cellStyle name="쉼표 [0] 2 3 2 2 5 2 2" xfId="2613"/>
    <cellStyle name="쉼표 [0] 2 3 2 2 5 3" xfId="1941"/>
    <cellStyle name="쉼표 [0] 2 3 2 2 6" xfId="755"/>
    <cellStyle name="쉼표 [0] 2 3 2 2 6 2" xfId="2109"/>
    <cellStyle name="쉼표 [0] 2 3 2 2 7" xfId="1437"/>
    <cellStyle name="쉼표 [0] 2 3 2 3" xfId="111"/>
    <cellStyle name="쉼표 [0] 2 3 2 3 2" xfId="195"/>
    <cellStyle name="쉼표 [0] 2 3 2 3 2 2" xfId="363"/>
    <cellStyle name="쉼표 [0] 2 3 2 3 2 2 2" xfId="1035"/>
    <cellStyle name="쉼표 [0] 2 3 2 3 2 2 2 2" xfId="2389"/>
    <cellStyle name="쉼표 [0] 2 3 2 3 2 2 3" xfId="1717"/>
    <cellStyle name="쉼표 [0] 2 3 2 3 2 3" xfId="531"/>
    <cellStyle name="쉼표 [0] 2 3 2 3 2 3 2" xfId="1203"/>
    <cellStyle name="쉼표 [0] 2 3 2 3 2 3 2 2" xfId="2557"/>
    <cellStyle name="쉼표 [0] 2 3 2 3 2 3 3" xfId="1885"/>
    <cellStyle name="쉼표 [0] 2 3 2 3 2 4" xfId="699"/>
    <cellStyle name="쉼표 [0] 2 3 2 3 2 4 2" xfId="1371"/>
    <cellStyle name="쉼표 [0] 2 3 2 3 2 4 2 2" xfId="2725"/>
    <cellStyle name="쉼표 [0] 2 3 2 3 2 4 3" xfId="2053"/>
    <cellStyle name="쉼표 [0] 2 3 2 3 2 5" xfId="867"/>
    <cellStyle name="쉼표 [0] 2 3 2 3 2 5 2" xfId="2221"/>
    <cellStyle name="쉼표 [0] 2 3 2 3 2 6" xfId="1549"/>
    <cellStyle name="쉼표 [0] 2 3 2 3 3" xfId="279"/>
    <cellStyle name="쉼표 [0] 2 3 2 3 3 2" xfId="951"/>
    <cellStyle name="쉼표 [0] 2 3 2 3 3 2 2" xfId="2305"/>
    <cellStyle name="쉼표 [0] 2 3 2 3 3 3" xfId="1633"/>
    <cellStyle name="쉼표 [0] 2 3 2 3 4" xfId="447"/>
    <cellStyle name="쉼표 [0] 2 3 2 3 4 2" xfId="1119"/>
    <cellStyle name="쉼표 [0] 2 3 2 3 4 2 2" xfId="2473"/>
    <cellStyle name="쉼표 [0] 2 3 2 3 4 3" xfId="1801"/>
    <cellStyle name="쉼표 [0] 2 3 2 3 5" xfId="615"/>
    <cellStyle name="쉼표 [0] 2 3 2 3 5 2" xfId="1287"/>
    <cellStyle name="쉼표 [0] 2 3 2 3 5 2 2" xfId="2641"/>
    <cellStyle name="쉼표 [0] 2 3 2 3 5 3" xfId="1969"/>
    <cellStyle name="쉼표 [0] 2 3 2 3 6" xfId="783"/>
    <cellStyle name="쉼표 [0] 2 3 2 3 6 2" xfId="2137"/>
    <cellStyle name="쉼표 [0] 2 3 2 3 7" xfId="1465"/>
    <cellStyle name="쉼표 [0] 2 3 2 4" xfId="139"/>
    <cellStyle name="쉼표 [0] 2 3 2 4 2" xfId="307"/>
    <cellStyle name="쉼표 [0] 2 3 2 4 2 2" xfId="979"/>
    <cellStyle name="쉼표 [0] 2 3 2 4 2 2 2" xfId="2333"/>
    <cellStyle name="쉼표 [0] 2 3 2 4 2 3" xfId="1661"/>
    <cellStyle name="쉼표 [0] 2 3 2 4 3" xfId="475"/>
    <cellStyle name="쉼표 [0] 2 3 2 4 3 2" xfId="1147"/>
    <cellStyle name="쉼표 [0] 2 3 2 4 3 2 2" xfId="2501"/>
    <cellStyle name="쉼표 [0] 2 3 2 4 3 3" xfId="1829"/>
    <cellStyle name="쉼표 [0] 2 3 2 4 4" xfId="643"/>
    <cellStyle name="쉼표 [0] 2 3 2 4 4 2" xfId="1315"/>
    <cellStyle name="쉼표 [0] 2 3 2 4 4 2 2" xfId="2669"/>
    <cellStyle name="쉼표 [0] 2 3 2 4 4 3" xfId="1997"/>
    <cellStyle name="쉼표 [0] 2 3 2 4 5" xfId="811"/>
    <cellStyle name="쉼표 [0] 2 3 2 4 5 2" xfId="2165"/>
    <cellStyle name="쉼표 [0] 2 3 2 4 6" xfId="1493"/>
    <cellStyle name="쉼표 [0] 2 3 2 5" xfId="223"/>
    <cellStyle name="쉼표 [0] 2 3 2 5 2" xfId="895"/>
    <cellStyle name="쉼표 [0] 2 3 2 5 2 2" xfId="2249"/>
    <cellStyle name="쉼표 [0] 2 3 2 5 3" xfId="1577"/>
    <cellStyle name="쉼표 [0] 2 3 2 6" xfId="391"/>
    <cellStyle name="쉼표 [0] 2 3 2 6 2" xfId="1063"/>
    <cellStyle name="쉼표 [0] 2 3 2 6 2 2" xfId="2417"/>
    <cellStyle name="쉼표 [0] 2 3 2 6 3" xfId="1745"/>
    <cellStyle name="쉼표 [0] 2 3 2 7" xfId="559"/>
    <cellStyle name="쉼표 [0] 2 3 2 7 2" xfId="1231"/>
    <cellStyle name="쉼표 [0] 2 3 2 7 2 2" xfId="2585"/>
    <cellStyle name="쉼표 [0] 2 3 2 7 3" xfId="1913"/>
    <cellStyle name="쉼표 [0] 2 3 2 8" xfId="727"/>
    <cellStyle name="쉼표 [0] 2 3 2 8 2" xfId="2081"/>
    <cellStyle name="쉼표 [0] 2 3 2 9" xfId="1409"/>
    <cellStyle name="쉼표 [0] 2 3 3" xfId="24"/>
    <cellStyle name="쉼표 [0] 2 3 3 10" xfId="59"/>
    <cellStyle name="쉼표 [0] 2 3 3 2" xfId="87"/>
    <cellStyle name="쉼표 [0] 2 3 3 2 2" xfId="171"/>
    <cellStyle name="쉼표 [0] 2 3 3 2 2 2" xfId="339"/>
    <cellStyle name="쉼표 [0] 2 3 3 2 2 2 2" xfId="1011"/>
    <cellStyle name="쉼표 [0] 2 3 3 2 2 2 2 2" xfId="2365"/>
    <cellStyle name="쉼표 [0] 2 3 3 2 2 2 3" xfId="1693"/>
    <cellStyle name="쉼표 [0] 2 3 3 2 2 3" xfId="507"/>
    <cellStyle name="쉼표 [0] 2 3 3 2 2 3 2" xfId="1179"/>
    <cellStyle name="쉼표 [0] 2 3 3 2 2 3 2 2" xfId="2533"/>
    <cellStyle name="쉼표 [0] 2 3 3 2 2 3 3" xfId="1861"/>
    <cellStyle name="쉼표 [0] 2 3 3 2 2 4" xfId="675"/>
    <cellStyle name="쉼표 [0] 2 3 3 2 2 4 2" xfId="1347"/>
    <cellStyle name="쉼표 [0] 2 3 3 2 2 4 2 2" xfId="2701"/>
    <cellStyle name="쉼표 [0] 2 3 3 2 2 4 3" xfId="2029"/>
    <cellStyle name="쉼표 [0] 2 3 3 2 2 5" xfId="843"/>
    <cellStyle name="쉼표 [0] 2 3 3 2 2 5 2" xfId="2197"/>
    <cellStyle name="쉼표 [0] 2 3 3 2 2 6" xfId="1525"/>
    <cellStyle name="쉼표 [0] 2 3 3 2 3" xfId="255"/>
    <cellStyle name="쉼표 [0] 2 3 3 2 3 2" xfId="927"/>
    <cellStyle name="쉼표 [0] 2 3 3 2 3 2 2" xfId="2281"/>
    <cellStyle name="쉼표 [0] 2 3 3 2 3 3" xfId="1609"/>
    <cellStyle name="쉼표 [0] 2 3 3 2 4" xfId="423"/>
    <cellStyle name="쉼표 [0] 2 3 3 2 4 2" xfId="1095"/>
    <cellStyle name="쉼표 [0] 2 3 3 2 4 2 2" xfId="2449"/>
    <cellStyle name="쉼표 [0] 2 3 3 2 4 3" xfId="1777"/>
    <cellStyle name="쉼표 [0] 2 3 3 2 5" xfId="591"/>
    <cellStyle name="쉼표 [0] 2 3 3 2 5 2" xfId="1263"/>
    <cellStyle name="쉼표 [0] 2 3 3 2 5 2 2" xfId="2617"/>
    <cellStyle name="쉼표 [0] 2 3 3 2 5 3" xfId="1945"/>
    <cellStyle name="쉼표 [0] 2 3 3 2 6" xfId="759"/>
    <cellStyle name="쉼표 [0] 2 3 3 2 6 2" xfId="2113"/>
    <cellStyle name="쉼표 [0] 2 3 3 2 7" xfId="1441"/>
    <cellStyle name="쉼표 [0] 2 3 3 3" xfId="115"/>
    <cellStyle name="쉼표 [0] 2 3 3 3 2" xfId="199"/>
    <cellStyle name="쉼표 [0] 2 3 3 3 2 2" xfId="367"/>
    <cellStyle name="쉼표 [0] 2 3 3 3 2 2 2" xfId="1039"/>
    <cellStyle name="쉼표 [0] 2 3 3 3 2 2 2 2" xfId="2393"/>
    <cellStyle name="쉼표 [0] 2 3 3 3 2 2 3" xfId="1721"/>
    <cellStyle name="쉼표 [0] 2 3 3 3 2 3" xfId="535"/>
    <cellStyle name="쉼표 [0] 2 3 3 3 2 3 2" xfId="1207"/>
    <cellStyle name="쉼표 [0] 2 3 3 3 2 3 2 2" xfId="2561"/>
    <cellStyle name="쉼표 [0] 2 3 3 3 2 3 3" xfId="1889"/>
    <cellStyle name="쉼표 [0] 2 3 3 3 2 4" xfId="703"/>
    <cellStyle name="쉼표 [0] 2 3 3 3 2 4 2" xfId="1375"/>
    <cellStyle name="쉼표 [0] 2 3 3 3 2 4 2 2" xfId="2729"/>
    <cellStyle name="쉼표 [0] 2 3 3 3 2 4 3" xfId="2057"/>
    <cellStyle name="쉼표 [0] 2 3 3 3 2 5" xfId="871"/>
    <cellStyle name="쉼표 [0] 2 3 3 3 2 5 2" xfId="2225"/>
    <cellStyle name="쉼표 [0] 2 3 3 3 2 6" xfId="1553"/>
    <cellStyle name="쉼표 [0] 2 3 3 3 3" xfId="283"/>
    <cellStyle name="쉼표 [0] 2 3 3 3 3 2" xfId="955"/>
    <cellStyle name="쉼표 [0] 2 3 3 3 3 2 2" xfId="2309"/>
    <cellStyle name="쉼표 [0] 2 3 3 3 3 3" xfId="1637"/>
    <cellStyle name="쉼표 [0] 2 3 3 3 4" xfId="451"/>
    <cellStyle name="쉼표 [0] 2 3 3 3 4 2" xfId="1123"/>
    <cellStyle name="쉼표 [0] 2 3 3 3 4 2 2" xfId="2477"/>
    <cellStyle name="쉼표 [0] 2 3 3 3 4 3" xfId="1805"/>
    <cellStyle name="쉼표 [0] 2 3 3 3 5" xfId="619"/>
    <cellStyle name="쉼표 [0] 2 3 3 3 5 2" xfId="1291"/>
    <cellStyle name="쉼표 [0] 2 3 3 3 5 2 2" xfId="2645"/>
    <cellStyle name="쉼표 [0] 2 3 3 3 5 3" xfId="1973"/>
    <cellStyle name="쉼표 [0] 2 3 3 3 6" xfId="787"/>
    <cellStyle name="쉼표 [0] 2 3 3 3 6 2" xfId="2141"/>
    <cellStyle name="쉼표 [0] 2 3 3 3 7" xfId="1469"/>
    <cellStyle name="쉼표 [0] 2 3 3 4" xfId="143"/>
    <cellStyle name="쉼표 [0] 2 3 3 4 2" xfId="311"/>
    <cellStyle name="쉼표 [0] 2 3 3 4 2 2" xfId="983"/>
    <cellStyle name="쉼표 [0] 2 3 3 4 2 2 2" xfId="2337"/>
    <cellStyle name="쉼표 [0] 2 3 3 4 2 3" xfId="1665"/>
    <cellStyle name="쉼표 [0] 2 3 3 4 3" xfId="479"/>
    <cellStyle name="쉼표 [0] 2 3 3 4 3 2" xfId="1151"/>
    <cellStyle name="쉼표 [0] 2 3 3 4 3 2 2" xfId="2505"/>
    <cellStyle name="쉼표 [0] 2 3 3 4 3 3" xfId="1833"/>
    <cellStyle name="쉼표 [0] 2 3 3 4 4" xfId="647"/>
    <cellStyle name="쉼표 [0] 2 3 3 4 4 2" xfId="1319"/>
    <cellStyle name="쉼표 [0] 2 3 3 4 4 2 2" xfId="2673"/>
    <cellStyle name="쉼표 [0] 2 3 3 4 4 3" xfId="2001"/>
    <cellStyle name="쉼표 [0] 2 3 3 4 5" xfId="815"/>
    <cellStyle name="쉼표 [0] 2 3 3 4 5 2" xfId="2169"/>
    <cellStyle name="쉼표 [0] 2 3 3 4 6" xfId="1497"/>
    <cellStyle name="쉼표 [0] 2 3 3 5" xfId="227"/>
    <cellStyle name="쉼표 [0] 2 3 3 5 2" xfId="899"/>
    <cellStyle name="쉼표 [0] 2 3 3 5 2 2" xfId="2253"/>
    <cellStyle name="쉼표 [0] 2 3 3 5 3" xfId="1581"/>
    <cellStyle name="쉼표 [0] 2 3 3 6" xfId="395"/>
    <cellStyle name="쉼표 [0] 2 3 3 6 2" xfId="1067"/>
    <cellStyle name="쉼표 [0] 2 3 3 6 2 2" xfId="2421"/>
    <cellStyle name="쉼표 [0] 2 3 3 6 3" xfId="1749"/>
    <cellStyle name="쉼표 [0] 2 3 3 7" xfId="563"/>
    <cellStyle name="쉼표 [0] 2 3 3 7 2" xfId="1235"/>
    <cellStyle name="쉼표 [0] 2 3 3 7 2 2" xfId="2589"/>
    <cellStyle name="쉼표 [0] 2 3 3 7 3" xfId="1917"/>
    <cellStyle name="쉼표 [0] 2 3 3 8" xfId="731"/>
    <cellStyle name="쉼표 [0] 2 3 3 8 2" xfId="2085"/>
    <cellStyle name="쉼표 [0] 2 3 3 9" xfId="1413"/>
    <cellStyle name="쉼표 [0] 2 3 4" xfId="32"/>
    <cellStyle name="쉼표 [0] 2 3 4 10" xfId="63"/>
    <cellStyle name="쉼표 [0] 2 3 4 2" xfId="91"/>
    <cellStyle name="쉼표 [0] 2 3 4 2 2" xfId="175"/>
    <cellStyle name="쉼표 [0] 2 3 4 2 2 2" xfId="343"/>
    <cellStyle name="쉼표 [0] 2 3 4 2 2 2 2" xfId="1015"/>
    <cellStyle name="쉼표 [0] 2 3 4 2 2 2 2 2" xfId="2369"/>
    <cellStyle name="쉼표 [0] 2 3 4 2 2 2 3" xfId="1697"/>
    <cellStyle name="쉼표 [0] 2 3 4 2 2 3" xfId="511"/>
    <cellStyle name="쉼표 [0] 2 3 4 2 2 3 2" xfId="1183"/>
    <cellStyle name="쉼표 [0] 2 3 4 2 2 3 2 2" xfId="2537"/>
    <cellStyle name="쉼표 [0] 2 3 4 2 2 3 3" xfId="1865"/>
    <cellStyle name="쉼표 [0] 2 3 4 2 2 4" xfId="679"/>
    <cellStyle name="쉼표 [0] 2 3 4 2 2 4 2" xfId="1351"/>
    <cellStyle name="쉼표 [0] 2 3 4 2 2 4 2 2" xfId="2705"/>
    <cellStyle name="쉼표 [0] 2 3 4 2 2 4 3" xfId="2033"/>
    <cellStyle name="쉼표 [0] 2 3 4 2 2 5" xfId="847"/>
    <cellStyle name="쉼표 [0] 2 3 4 2 2 5 2" xfId="2201"/>
    <cellStyle name="쉼표 [0] 2 3 4 2 2 6" xfId="1529"/>
    <cellStyle name="쉼표 [0] 2 3 4 2 3" xfId="259"/>
    <cellStyle name="쉼표 [0] 2 3 4 2 3 2" xfId="931"/>
    <cellStyle name="쉼표 [0] 2 3 4 2 3 2 2" xfId="2285"/>
    <cellStyle name="쉼표 [0] 2 3 4 2 3 3" xfId="1613"/>
    <cellStyle name="쉼표 [0] 2 3 4 2 4" xfId="427"/>
    <cellStyle name="쉼표 [0] 2 3 4 2 4 2" xfId="1099"/>
    <cellStyle name="쉼표 [0] 2 3 4 2 4 2 2" xfId="2453"/>
    <cellStyle name="쉼표 [0] 2 3 4 2 4 3" xfId="1781"/>
    <cellStyle name="쉼표 [0] 2 3 4 2 5" xfId="595"/>
    <cellStyle name="쉼표 [0] 2 3 4 2 5 2" xfId="1267"/>
    <cellStyle name="쉼표 [0] 2 3 4 2 5 2 2" xfId="2621"/>
    <cellStyle name="쉼표 [0] 2 3 4 2 5 3" xfId="1949"/>
    <cellStyle name="쉼표 [0] 2 3 4 2 6" xfId="763"/>
    <cellStyle name="쉼표 [0] 2 3 4 2 6 2" xfId="2117"/>
    <cellStyle name="쉼표 [0] 2 3 4 2 7" xfId="1445"/>
    <cellStyle name="쉼표 [0] 2 3 4 3" xfId="119"/>
    <cellStyle name="쉼표 [0] 2 3 4 3 2" xfId="203"/>
    <cellStyle name="쉼표 [0] 2 3 4 3 2 2" xfId="371"/>
    <cellStyle name="쉼표 [0] 2 3 4 3 2 2 2" xfId="1043"/>
    <cellStyle name="쉼표 [0] 2 3 4 3 2 2 2 2" xfId="2397"/>
    <cellStyle name="쉼표 [0] 2 3 4 3 2 2 3" xfId="1725"/>
    <cellStyle name="쉼표 [0] 2 3 4 3 2 3" xfId="539"/>
    <cellStyle name="쉼표 [0] 2 3 4 3 2 3 2" xfId="1211"/>
    <cellStyle name="쉼표 [0] 2 3 4 3 2 3 2 2" xfId="2565"/>
    <cellStyle name="쉼표 [0] 2 3 4 3 2 3 3" xfId="1893"/>
    <cellStyle name="쉼표 [0] 2 3 4 3 2 4" xfId="707"/>
    <cellStyle name="쉼표 [0] 2 3 4 3 2 4 2" xfId="1379"/>
    <cellStyle name="쉼표 [0] 2 3 4 3 2 4 2 2" xfId="2733"/>
    <cellStyle name="쉼표 [0] 2 3 4 3 2 4 3" xfId="2061"/>
    <cellStyle name="쉼표 [0] 2 3 4 3 2 5" xfId="875"/>
    <cellStyle name="쉼표 [0] 2 3 4 3 2 5 2" xfId="2229"/>
    <cellStyle name="쉼표 [0] 2 3 4 3 2 6" xfId="1557"/>
    <cellStyle name="쉼표 [0] 2 3 4 3 3" xfId="287"/>
    <cellStyle name="쉼표 [0] 2 3 4 3 3 2" xfId="959"/>
    <cellStyle name="쉼표 [0] 2 3 4 3 3 2 2" xfId="2313"/>
    <cellStyle name="쉼표 [0] 2 3 4 3 3 3" xfId="1641"/>
    <cellStyle name="쉼표 [0] 2 3 4 3 4" xfId="455"/>
    <cellStyle name="쉼표 [0] 2 3 4 3 4 2" xfId="1127"/>
    <cellStyle name="쉼표 [0] 2 3 4 3 4 2 2" xfId="2481"/>
    <cellStyle name="쉼표 [0] 2 3 4 3 4 3" xfId="1809"/>
    <cellStyle name="쉼표 [0] 2 3 4 3 5" xfId="623"/>
    <cellStyle name="쉼표 [0] 2 3 4 3 5 2" xfId="1295"/>
    <cellStyle name="쉼표 [0] 2 3 4 3 5 2 2" xfId="2649"/>
    <cellStyle name="쉼표 [0] 2 3 4 3 5 3" xfId="1977"/>
    <cellStyle name="쉼표 [0] 2 3 4 3 6" xfId="791"/>
    <cellStyle name="쉼표 [0] 2 3 4 3 6 2" xfId="2145"/>
    <cellStyle name="쉼표 [0] 2 3 4 3 7" xfId="1473"/>
    <cellStyle name="쉼표 [0] 2 3 4 4" xfId="147"/>
    <cellStyle name="쉼표 [0] 2 3 4 4 2" xfId="315"/>
    <cellStyle name="쉼표 [0] 2 3 4 4 2 2" xfId="987"/>
    <cellStyle name="쉼표 [0] 2 3 4 4 2 2 2" xfId="2341"/>
    <cellStyle name="쉼표 [0] 2 3 4 4 2 3" xfId="1669"/>
    <cellStyle name="쉼표 [0] 2 3 4 4 3" xfId="483"/>
    <cellStyle name="쉼표 [0] 2 3 4 4 3 2" xfId="1155"/>
    <cellStyle name="쉼표 [0] 2 3 4 4 3 2 2" xfId="2509"/>
    <cellStyle name="쉼표 [0] 2 3 4 4 3 3" xfId="1837"/>
    <cellStyle name="쉼표 [0] 2 3 4 4 4" xfId="651"/>
    <cellStyle name="쉼표 [0] 2 3 4 4 4 2" xfId="1323"/>
    <cellStyle name="쉼표 [0] 2 3 4 4 4 2 2" xfId="2677"/>
    <cellStyle name="쉼표 [0] 2 3 4 4 4 3" xfId="2005"/>
    <cellStyle name="쉼표 [0] 2 3 4 4 5" xfId="819"/>
    <cellStyle name="쉼표 [0] 2 3 4 4 5 2" xfId="2173"/>
    <cellStyle name="쉼표 [0] 2 3 4 4 6" xfId="1501"/>
    <cellStyle name="쉼표 [0] 2 3 4 5" xfId="231"/>
    <cellStyle name="쉼표 [0] 2 3 4 5 2" xfId="903"/>
    <cellStyle name="쉼표 [0] 2 3 4 5 2 2" xfId="2257"/>
    <cellStyle name="쉼표 [0] 2 3 4 5 3" xfId="1585"/>
    <cellStyle name="쉼표 [0] 2 3 4 6" xfId="399"/>
    <cellStyle name="쉼표 [0] 2 3 4 6 2" xfId="1071"/>
    <cellStyle name="쉼표 [0] 2 3 4 6 2 2" xfId="2425"/>
    <cellStyle name="쉼표 [0] 2 3 4 6 3" xfId="1753"/>
    <cellStyle name="쉼표 [0] 2 3 4 7" xfId="567"/>
    <cellStyle name="쉼표 [0] 2 3 4 7 2" xfId="1239"/>
    <cellStyle name="쉼표 [0] 2 3 4 7 2 2" xfId="2593"/>
    <cellStyle name="쉼표 [0] 2 3 4 7 3" xfId="1921"/>
    <cellStyle name="쉼표 [0] 2 3 4 8" xfId="735"/>
    <cellStyle name="쉼표 [0] 2 3 4 8 2" xfId="2089"/>
    <cellStyle name="쉼표 [0] 2 3 4 9" xfId="1417"/>
    <cellStyle name="쉼표 [0] 2 3 5" xfId="40"/>
    <cellStyle name="쉼표 [0] 2 3 5 10" xfId="67"/>
    <cellStyle name="쉼표 [0] 2 3 5 2" xfId="95"/>
    <cellStyle name="쉼표 [0] 2 3 5 2 2" xfId="179"/>
    <cellStyle name="쉼표 [0] 2 3 5 2 2 2" xfId="347"/>
    <cellStyle name="쉼표 [0] 2 3 5 2 2 2 2" xfId="1019"/>
    <cellStyle name="쉼표 [0] 2 3 5 2 2 2 2 2" xfId="2373"/>
    <cellStyle name="쉼표 [0] 2 3 5 2 2 2 3" xfId="1701"/>
    <cellStyle name="쉼표 [0] 2 3 5 2 2 3" xfId="515"/>
    <cellStyle name="쉼표 [0] 2 3 5 2 2 3 2" xfId="1187"/>
    <cellStyle name="쉼표 [0] 2 3 5 2 2 3 2 2" xfId="2541"/>
    <cellStyle name="쉼표 [0] 2 3 5 2 2 3 3" xfId="1869"/>
    <cellStyle name="쉼표 [0] 2 3 5 2 2 4" xfId="683"/>
    <cellStyle name="쉼표 [0] 2 3 5 2 2 4 2" xfId="1355"/>
    <cellStyle name="쉼표 [0] 2 3 5 2 2 4 2 2" xfId="2709"/>
    <cellStyle name="쉼표 [0] 2 3 5 2 2 4 3" xfId="2037"/>
    <cellStyle name="쉼표 [0] 2 3 5 2 2 5" xfId="851"/>
    <cellStyle name="쉼표 [0] 2 3 5 2 2 5 2" xfId="2205"/>
    <cellStyle name="쉼표 [0] 2 3 5 2 2 6" xfId="1533"/>
    <cellStyle name="쉼표 [0] 2 3 5 2 3" xfId="263"/>
    <cellStyle name="쉼표 [0] 2 3 5 2 3 2" xfId="935"/>
    <cellStyle name="쉼표 [0] 2 3 5 2 3 2 2" xfId="2289"/>
    <cellStyle name="쉼표 [0] 2 3 5 2 3 3" xfId="1617"/>
    <cellStyle name="쉼표 [0] 2 3 5 2 4" xfId="431"/>
    <cellStyle name="쉼표 [0] 2 3 5 2 4 2" xfId="1103"/>
    <cellStyle name="쉼표 [0] 2 3 5 2 4 2 2" xfId="2457"/>
    <cellStyle name="쉼표 [0] 2 3 5 2 4 3" xfId="1785"/>
    <cellStyle name="쉼표 [0] 2 3 5 2 5" xfId="599"/>
    <cellStyle name="쉼표 [0] 2 3 5 2 5 2" xfId="1271"/>
    <cellStyle name="쉼표 [0] 2 3 5 2 5 2 2" xfId="2625"/>
    <cellStyle name="쉼표 [0] 2 3 5 2 5 3" xfId="1953"/>
    <cellStyle name="쉼표 [0] 2 3 5 2 6" xfId="767"/>
    <cellStyle name="쉼표 [0] 2 3 5 2 6 2" xfId="2121"/>
    <cellStyle name="쉼표 [0] 2 3 5 2 7" xfId="1449"/>
    <cellStyle name="쉼표 [0] 2 3 5 3" xfId="123"/>
    <cellStyle name="쉼표 [0] 2 3 5 3 2" xfId="207"/>
    <cellStyle name="쉼표 [0] 2 3 5 3 2 2" xfId="375"/>
    <cellStyle name="쉼표 [0] 2 3 5 3 2 2 2" xfId="1047"/>
    <cellStyle name="쉼표 [0] 2 3 5 3 2 2 2 2" xfId="2401"/>
    <cellStyle name="쉼표 [0] 2 3 5 3 2 2 3" xfId="1729"/>
    <cellStyle name="쉼표 [0] 2 3 5 3 2 3" xfId="543"/>
    <cellStyle name="쉼표 [0] 2 3 5 3 2 3 2" xfId="1215"/>
    <cellStyle name="쉼표 [0] 2 3 5 3 2 3 2 2" xfId="2569"/>
    <cellStyle name="쉼표 [0] 2 3 5 3 2 3 3" xfId="1897"/>
    <cellStyle name="쉼표 [0] 2 3 5 3 2 4" xfId="711"/>
    <cellStyle name="쉼표 [0] 2 3 5 3 2 4 2" xfId="1383"/>
    <cellStyle name="쉼표 [0] 2 3 5 3 2 4 2 2" xfId="2737"/>
    <cellStyle name="쉼표 [0] 2 3 5 3 2 4 3" xfId="2065"/>
    <cellStyle name="쉼표 [0] 2 3 5 3 2 5" xfId="879"/>
    <cellStyle name="쉼표 [0] 2 3 5 3 2 5 2" xfId="2233"/>
    <cellStyle name="쉼표 [0] 2 3 5 3 2 6" xfId="1561"/>
    <cellStyle name="쉼표 [0] 2 3 5 3 3" xfId="291"/>
    <cellStyle name="쉼표 [0] 2 3 5 3 3 2" xfId="963"/>
    <cellStyle name="쉼표 [0] 2 3 5 3 3 2 2" xfId="2317"/>
    <cellStyle name="쉼표 [0] 2 3 5 3 3 3" xfId="1645"/>
    <cellStyle name="쉼표 [0] 2 3 5 3 4" xfId="459"/>
    <cellStyle name="쉼표 [0] 2 3 5 3 4 2" xfId="1131"/>
    <cellStyle name="쉼표 [0] 2 3 5 3 4 2 2" xfId="2485"/>
    <cellStyle name="쉼표 [0] 2 3 5 3 4 3" xfId="1813"/>
    <cellStyle name="쉼표 [0] 2 3 5 3 5" xfId="627"/>
    <cellStyle name="쉼표 [0] 2 3 5 3 5 2" xfId="1299"/>
    <cellStyle name="쉼표 [0] 2 3 5 3 5 2 2" xfId="2653"/>
    <cellStyle name="쉼표 [0] 2 3 5 3 5 3" xfId="1981"/>
    <cellStyle name="쉼표 [0] 2 3 5 3 6" xfId="795"/>
    <cellStyle name="쉼표 [0] 2 3 5 3 6 2" xfId="2149"/>
    <cellStyle name="쉼표 [0] 2 3 5 3 7" xfId="1477"/>
    <cellStyle name="쉼표 [0] 2 3 5 4" xfId="151"/>
    <cellStyle name="쉼표 [0] 2 3 5 4 2" xfId="319"/>
    <cellStyle name="쉼표 [0] 2 3 5 4 2 2" xfId="991"/>
    <cellStyle name="쉼표 [0] 2 3 5 4 2 2 2" xfId="2345"/>
    <cellStyle name="쉼표 [0] 2 3 5 4 2 3" xfId="1673"/>
    <cellStyle name="쉼표 [0] 2 3 5 4 3" xfId="487"/>
    <cellStyle name="쉼표 [0] 2 3 5 4 3 2" xfId="1159"/>
    <cellStyle name="쉼표 [0] 2 3 5 4 3 2 2" xfId="2513"/>
    <cellStyle name="쉼표 [0] 2 3 5 4 3 3" xfId="1841"/>
    <cellStyle name="쉼표 [0] 2 3 5 4 4" xfId="655"/>
    <cellStyle name="쉼표 [0] 2 3 5 4 4 2" xfId="1327"/>
    <cellStyle name="쉼표 [0] 2 3 5 4 4 2 2" xfId="2681"/>
    <cellStyle name="쉼표 [0] 2 3 5 4 4 3" xfId="2009"/>
    <cellStyle name="쉼표 [0] 2 3 5 4 5" xfId="823"/>
    <cellStyle name="쉼표 [0] 2 3 5 4 5 2" xfId="2177"/>
    <cellStyle name="쉼표 [0] 2 3 5 4 6" xfId="1505"/>
    <cellStyle name="쉼표 [0] 2 3 5 5" xfId="235"/>
    <cellStyle name="쉼표 [0] 2 3 5 5 2" xfId="907"/>
    <cellStyle name="쉼표 [0] 2 3 5 5 2 2" xfId="2261"/>
    <cellStyle name="쉼표 [0] 2 3 5 5 3" xfId="1589"/>
    <cellStyle name="쉼표 [0] 2 3 5 6" xfId="403"/>
    <cellStyle name="쉼표 [0] 2 3 5 6 2" xfId="1075"/>
    <cellStyle name="쉼표 [0] 2 3 5 6 2 2" xfId="2429"/>
    <cellStyle name="쉼표 [0] 2 3 5 6 3" xfId="1757"/>
    <cellStyle name="쉼표 [0] 2 3 5 7" xfId="571"/>
    <cellStyle name="쉼표 [0] 2 3 5 7 2" xfId="1243"/>
    <cellStyle name="쉼표 [0] 2 3 5 7 2 2" xfId="2597"/>
    <cellStyle name="쉼표 [0] 2 3 5 7 3" xfId="1925"/>
    <cellStyle name="쉼표 [0] 2 3 5 8" xfId="739"/>
    <cellStyle name="쉼표 [0] 2 3 5 8 2" xfId="2093"/>
    <cellStyle name="쉼표 [0] 2 3 5 9" xfId="1421"/>
    <cellStyle name="쉼표 [0] 2 3 6" xfId="71"/>
    <cellStyle name="쉼표 [0] 2 3 6 2" xfId="99"/>
    <cellStyle name="쉼표 [0] 2 3 6 2 2" xfId="183"/>
    <cellStyle name="쉼표 [0] 2 3 6 2 2 2" xfId="351"/>
    <cellStyle name="쉼표 [0] 2 3 6 2 2 2 2" xfId="1023"/>
    <cellStyle name="쉼표 [0] 2 3 6 2 2 2 2 2" xfId="2377"/>
    <cellStyle name="쉼표 [0] 2 3 6 2 2 2 3" xfId="1705"/>
    <cellStyle name="쉼표 [0] 2 3 6 2 2 3" xfId="519"/>
    <cellStyle name="쉼표 [0] 2 3 6 2 2 3 2" xfId="1191"/>
    <cellStyle name="쉼표 [0] 2 3 6 2 2 3 2 2" xfId="2545"/>
    <cellStyle name="쉼표 [0] 2 3 6 2 2 3 3" xfId="1873"/>
    <cellStyle name="쉼표 [0] 2 3 6 2 2 4" xfId="687"/>
    <cellStyle name="쉼표 [0] 2 3 6 2 2 4 2" xfId="1359"/>
    <cellStyle name="쉼표 [0] 2 3 6 2 2 4 2 2" xfId="2713"/>
    <cellStyle name="쉼표 [0] 2 3 6 2 2 4 3" xfId="2041"/>
    <cellStyle name="쉼표 [0] 2 3 6 2 2 5" xfId="855"/>
    <cellStyle name="쉼표 [0] 2 3 6 2 2 5 2" xfId="2209"/>
    <cellStyle name="쉼표 [0] 2 3 6 2 2 6" xfId="1537"/>
    <cellStyle name="쉼표 [0] 2 3 6 2 3" xfId="267"/>
    <cellStyle name="쉼표 [0] 2 3 6 2 3 2" xfId="939"/>
    <cellStyle name="쉼표 [0] 2 3 6 2 3 2 2" xfId="2293"/>
    <cellStyle name="쉼표 [0] 2 3 6 2 3 3" xfId="1621"/>
    <cellStyle name="쉼표 [0] 2 3 6 2 4" xfId="435"/>
    <cellStyle name="쉼표 [0] 2 3 6 2 4 2" xfId="1107"/>
    <cellStyle name="쉼표 [0] 2 3 6 2 4 2 2" xfId="2461"/>
    <cellStyle name="쉼표 [0] 2 3 6 2 4 3" xfId="1789"/>
    <cellStyle name="쉼표 [0] 2 3 6 2 5" xfId="603"/>
    <cellStyle name="쉼표 [0] 2 3 6 2 5 2" xfId="1275"/>
    <cellStyle name="쉼표 [0] 2 3 6 2 5 2 2" xfId="2629"/>
    <cellStyle name="쉼표 [0] 2 3 6 2 5 3" xfId="1957"/>
    <cellStyle name="쉼표 [0] 2 3 6 2 6" xfId="771"/>
    <cellStyle name="쉼표 [0] 2 3 6 2 6 2" xfId="2125"/>
    <cellStyle name="쉼표 [0] 2 3 6 2 7" xfId="1453"/>
    <cellStyle name="쉼표 [0] 2 3 6 3" xfId="127"/>
    <cellStyle name="쉼표 [0] 2 3 6 3 2" xfId="211"/>
    <cellStyle name="쉼표 [0] 2 3 6 3 2 2" xfId="379"/>
    <cellStyle name="쉼표 [0] 2 3 6 3 2 2 2" xfId="1051"/>
    <cellStyle name="쉼표 [0] 2 3 6 3 2 2 2 2" xfId="2405"/>
    <cellStyle name="쉼표 [0] 2 3 6 3 2 2 3" xfId="1733"/>
    <cellStyle name="쉼표 [0] 2 3 6 3 2 3" xfId="547"/>
    <cellStyle name="쉼표 [0] 2 3 6 3 2 3 2" xfId="1219"/>
    <cellStyle name="쉼표 [0] 2 3 6 3 2 3 2 2" xfId="2573"/>
    <cellStyle name="쉼표 [0] 2 3 6 3 2 3 3" xfId="1901"/>
    <cellStyle name="쉼표 [0] 2 3 6 3 2 4" xfId="715"/>
    <cellStyle name="쉼표 [0] 2 3 6 3 2 4 2" xfId="1387"/>
    <cellStyle name="쉼표 [0] 2 3 6 3 2 4 2 2" xfId="2741"/>
    <cellStyle name="쉼표 [0] 2 3 6 3 2 4 3" xfId="2069"/>
    <cellStyle name="쉼표 [0] 2 3 6 3 2 5" xfId="883"/>
    <cellStyle name="쉼표 [0] 2 3 6 3 2 5 2" xfId="2237"/>
    <cellStyle name="쉼표 [0] 2 3 6 3 2 6" xfId="1565"/>
    <cellStyle name="쉼표 [0] 2 3 6 3 3" xfId="295"/>
    <cellStyle name="쉼표 [0] 2 3 6 3 3 2" xfId="967"/>
    <cellStyle name="쉼표 [0] 2 3 6 3 3 2 2" xfId="2321"/>
    <cellStyle name="쉼표 [0] 2 3 6 3 3 3" xfId="1649"/>
    <cellStyle name="쉼표 [0] 2 3 6 3 4" xfId="463"/>
    <cellStyle name="쉼표 [0] 2 3 6 3 4 2" xfId="1135"/>
    <cellStyle name="쉼표 [0] 2 3 6 3 4 2 2" xfId="2489"/>
    <cellStyle name="쉼표 [0] 2 3 6 3 4 3" xfId="1817"/>
    <cellStyle name="쉼표 [0] 2 3 6 3 5" xfId="631"/>
    <cellStyle name="쉼표 [0] 2 3 6 3 5 2" xfId="1303"/>
    <cellStyle name="쉼표 [0] 2 3 6 3 5 2 2" xfId="2657"/>
    <cellStyle name="쉼표 [0] 2 3 6 3 5 3" xfId="1985"/>
    <cellStyle name="쉼표 [0] 2 3 6 3 6" xfId="799"/>
    <cellStyle name="쉼표 [0] 2 3 6 3 6 2" xfId="2153"/>
    <cellStyle name="쉼표 [0] 2 3 6 3 7" xfId="1481"/>
    <cellStyle name="쉼표 [0] 2 3 6 4" xfId="155"/>
    <cellStyle name="쉼표 [0] 2 3 6 4 2" xfId="323"/>
    <cellStyle name="쉼표 [0] 2 3 6 4 2 2" xfId="995"/>
    <cellStyle name="쉼표 [0] 2 3 6 4 2 2 2" xfId="2349"/>
    <cellStyle name="쉼표 [0] 2 3 6 4 2 3" xfId="1677"/>
    <cellStyle name="쉼표 [0] 2 3 6 4 3" xfId="491"/>
    <cellStyle name="쉼표 [0] 2 3 6 4 3 2" xfId="1163"/>
    <cellStyle name="쉼표 [0] 2 3 6 4 3 2 2" xfId="2517"/>
    <cellStyle name="쉼표 [0] 2 3 6 4 3 3" xfId="1845"/>
    <cellStyle name="쉼표 [0] 2 3 6 4 4" xfId="659"/>
    <cellStyle name="쉼표 [0] 2 3 6 4 4 2" xfId="1331"/>
    <cellStyle name="쉼표 [0] 2 3 6 4 4 2 2" xfId="2685"/>
    <cellStyle name="쉼표 [0] 2 3 6 4 4 3" xfId="2013"/>
    <cellStyle name="쉼표 [0] 2 3 6 4 5" xfId="827"/>
    <cellStyle name="쉼표 [0] 2 3 6 4 5 2" xfId="2181"/>
    <cellStyle name="쉼표 [0] 2 3 6 4 6" xfId="1509"/>
    <cellStyle name="쉼표 [0] 2 3 6 5" xfId="239"/>
    <cellStyle name="쉼표 [0] 2 3 6 5 2" xfId="911"/>
    <cellStyle name="쉼표 [0] 2 3 6 5 2 2" xfId="2265"/>
    <cellStyle name="쉼표 [0] 2 3 6 5 3" xfId="1593"/>
    <cellStyle name="쉼표 [0] 2 3 6 6" xfId="407"/>
    <cellStyle name="쉼표 [0] 2 3 6 6 2" xfId="1079"/>
    <cellStyle name="쉼표 [0] 2 3 6 6 2 2" xfId="2433"/>
    <cellStyle name="쉼표 [0] 2 3 6 6 3" xfId="1761"/>
    <cellStyle name="쉼표 [0] 2 3 6 7" xfId="575"/>
    <cellStyle name="쉼표 [0] 2 3 6 7 2" xfId="1247"/>
    <cellStyle name="쉼표 [0] 2 3 6 7 2 2" xfId="2601"/>
    <cellStyle name="쉼표 [0] 2 3 6 7 3" xfId="1929"/>
    <cellStyle name="쉼표 [0] 2 3 6 8" xfId="743"/>
    <cellStyle name="쉼표 [0] 2 3 6 8 2" xfId="2097"/>
    <cellStyle name="쉼표 [0] 2 3 6 9" xfId="1425"/>
    <cellStyle name="쉼표 [0] 2 3 7" xfId="75"/>
    <cellStyle name="쉼표 [0] 2 3 7 2" xfId="103"/>
    <cellStyle name="쉼표 [0] 2 3 7 2 2" xfId="187"/>
    <cellStyle name="쉼표 [0] 2 3 7 2 2 2" xfId="355"/>
    <cellStyle name="쉼표 [0] 2 3 7 2 2 2 2" xfId="1027"/>
    <cellStyle name="쉼표 [0] 2 3 7 2 2 2 2 2" xfId="2381"/>
    <cellStyle name="쉼표 [0] 2 3 7 2 2 2 3" xfId="1709"/>
    <cellStyle name="쉼표 [0] 2 3 7 2 2 3" xfId="523"/>
    <cellStyle name="쉼표 [0] 2 3 7 2 2 3 2" xfId="1195"/>
    <cellStyle name="쉼표 [0] 2 3 7 2 2 3 2 2" xfId="2549"/>
    <cellStyle name="쉼표 [0] 2 3 7 2 2 3 3" xfId="1877"/>
    <cellStyle name="쉼표 [0] 2 3 7 2 2 4" xfId="691"/>
    <cellStyle name="쉼표 [0] 2 3 7 2 2 4 2" xfId="1363"/>
    <cellStyle name="쉼표 [0] 2 3 7 2 2 4 2 2" xfId="2717"/>
    <cellStyle name="쉼표 [0] 2 3 7 2 2 4 3" xfId="2045"/>
    <cellStyle name="쉼표 [0] 2 3 7 2 2 5" xfId="859"/>
    <cellStyle name="쉼표 [0] 2 3 7 2 2 5 2" xfId="2213"/>
    <cellStyle name="쉼표 [0] 2 3 7 2 2 6" xfId="1541"/>
    <cellStyle name="쉼표 [0] 2 3 7 2 3" xfId="271"/>
    <cellStyle name="쉼표 [0] 2 3 7 2 3 2" xfId="943"/>
    <cellStyle name="쉼표 [0] 2 3 7 2 3 2 2" xfId="2297"/>
    <cellStyle name="쉼표 [0] 2 3 7 2 3 3" xfId="1625"/>
    <cellStyle name="쉼표 [0] 2 3 7 2 4" xfId="439"/>
    <cellStyle name="쉼표 [0] 2 3 7 2 4 2" xfId="1111"/>
    <cellStyle name="쉼표 [0] 2 3 7 2 4 2 2" xfId="2465"/>
    <cellStyle name="쉼표 [0] 2 3 7 2 4 3" xfId="1793"/>
    <cellStyle name="쉼표 [0] 2 3 7 2 5" xfId="607"/>
    <cellStyle name="쉼표 [0] 2 3 7 2 5 2" xfId="1279"/>
    <cellStyle name="쉼표 [0] 2 3 7 2 5 2 2" xfId="2633"/>
    <cellStyle name="쉼표 [0] 2 3 7 2 5 3" xfId="1961"/>
    <cellStyle name="쉼표 [0] 2 3 7 2 6" xfId="775"/>
    <cellStyle name="쉼표 [0] 2 3 7 2 6 2" xfId="2129"/>
    <cellStyle name="쉼표 [0] 2 3 7 2 7" xfId="1457"/>
    <cellStyle name="쉼표 [0] 2 3 7 3" xfId="131"/>
    <cellStyle name="쉼표 [0] 2 3 7 3 2" xfId="215"/>
    <cellStyle name="쉼표 [0] 2 3 7 3 2 2" xfId="383"/>
    <cellStyle name="쉼표 [0] 2 3 7 3 2 2 2" xfId="1055"/>
    <cellStyle name="쉼표 [0] 2 3 7 3 2 2 2 2" xfId="2409"/>
    <cellStyle name="쉼표 [0] 2 3 7 3 2 2 3" xfId="1737"/>
    <cellStyle name="쉼표 [0] 2 3 7 3 2 3" xfId="551"/>
    <cellStyle name="쉼표 [0] 2 3 7 3 2 3 2" xfId="1223"/>
    <cellStyle name="쉼표 [0] 2 3 7 3 2 3 2 2" xfId="2577"/>
    <cellStyle name="쉼표 [0] 2 3 7 3 2 3 3" xfId="1905"/>
    <cellStyle name="쉼표 [0] 2 3 7 3 2 4" xfId="719"/>
    <cellStyle name="쉼표 [0] 2 3 7 3 2 4 2" xfId="1391"/>
    <cellStyle name="쉼표 [0] 2 3 7 3 2 4 2 2" xfId="2745"/>
    <cellStyle name="쉼표 [0] 2 3 7 3 2 4 3" xfId="2073"/>
    <cellStyle name="쉼표 [0] 2 3 7 3 2 5" xfId="887"/>
    <cellStyle name="쉼표 [0] 2 3 7 3 2 5 2" xfId="2241"/>
    <cellStyle name="쉼표 [0] 2 3 7 3 2 6" xfId="1569"/>
    <cellStyle name="쉼표 [0] 2 3 7 3 3" xfId="299"/>
    <cellStyle name="쉼표 [0] 2 3 7 3 3 2" xfId="971"/>
    <cellStyle name="쉼표 [0] 2 3 7 3 3 2 2" xfId="2325"/>
    <cellStyle name="쉼표 [0] 2 3 7 3 3 3" xfId="1653"/>
    <cellStyle name="쉼표 [0] 2 3 7 3 4" xfId="467"/>
    <cellStyle name="쉼표 [0] 2 3 7 3 4 2" xfId="1139"/>
    <cellStyle name="쉼표 [0] 2 3 7 3 4 2 2" xfId="2493"/>
    <cellStyle name="쉼표 [0] 2 3 7 3 4 3" xfId="1821"/>
    <cellStyle name="쉼표 [0] 2 3 7 3 5" xfId="635"/>
    <cellStyle name="쉼표 [0] 2 3 7 3 5 2" xfId="1307"/>
    <cellStyle name="쉼표 [0] 2 3 7 3 5 2 2" xfId="2661"/>
    <cellStyle name="쉼표 [0] 2 3 7 3 5 3" xfId="1989"/>
    <cellStyle name="쉼표 [0] 2 3 7 3 6" xfId="803"/>
    <cellStyle name="쉼표 [0] 2 3 7 3 6 2" xfId="2157"/>
    <cellStyle name="쉼표 [0] 2 3 7 3 7" xfId="1485"/>
    <cellStyle name="쉼표 [0] 2 3 7 4" xfId="159"/>
    <cellStyle name="쉼표 [0] 2 3 7 4 2" xfId="327"/>
    <cellStyle name="쉼표 [0] 2 3 7 4 2 2" xfId="999"/>
    <cellStyle name="쉼표 [0] 2 3 7 4 2 2 2" xfId="2353"/>
    <cellStyle name="쉼표 [0] 2 3 7 4 2 3" xfId="1681"/>
    <cellStyle name="쉼표 [0] 2 3 7 4 3" xfId="495"/>
    <cellStyle name="쉼표 [0] 2 3 7 4 3 2" xfId="1167"/>
    <cellStyle name="쉼표 [0] 2 3 7 4 3 2 2" xfId="2521"/>
    <cellStyle name="쉼표 [0] 2 3 7 4 3 3" xfId="1849"/>
    <cellStyle name="쉼표 [0] 2 3 7 4 4" xfId="663"/>
    <cellStyle name="쉼표 [0] 2 3 7 4 4 2" xfId="1335"/>
    <cellStyle name="쉼표 [0] 2 3 7 4 4 2 2" xfId="2689"/>
    <cellStyle name="쉼표 [0] 2 3 7 4 4 3" xfId="2017"/>
    <cellStyle name="쉼표 [0] 2 3 7 4 5" xfId="831"/>
    <cellStyle name="쉼표 [0] 2 3 7 4 5 2" xfId="2185"/>
    <cellStyle name="쉼표 [0] 2 3 7 4 6" xfId="1513"/>
    <cellStyle name="쉼표 [0] 2 3 7 5" xfId="243"/>
    <cellStyle name="쉼표 [0] 2 3 7 5 2" xfId="915"/>
    <cellStyle name="쉼표 [0] 2 3 7 5 2 2" xfId="2269"/>
    <cellStyle name="쉼표 [0] 2 3 7 5 3" xfId="1597"/>
    <cellStyle name="쉼표 [0] 2 3 7 6" xfId="411"/>
    <cellStyle name="쉼표 [0] 2 3 7 6 2" xfId="1083"/>
    <cellStyle name="쉼표 [0] 2 3 7 6 2 2" xfId="2437"/>
    <cellStyle name="쉼표 [0] 2 3 7 6 3" xfId="1765"/>
    <cellStyle name="쉼표 [0] 2 3 7 7" xfId="579"/>
    <cellStyle name="쉼표 [0] 2 3 7 7 2" xfId="1251"/>
    <cellStyle name="쉼표 [0] 2 3 7 7 2 2" xfId="2605"/>
    <cellStyle name="쉼표 [0] 2 3 7 7 3" xfId="1933"/>
    <cellStyle name="쉼표 [0] 2 3 7 8" xfId="747"/>
    <cellStyle name="쉼표 [0] 2 3 7 8 2" xfId="2101"/>
    <cellStyle name="쉼표 [0] 2 3 7 9" xfId="1429"/>
    <cellStyle name="쉼표 [0] 2 3 8" xfId="79"/>
    <cellStyle name="쉼표 [0] 2 3 8 2" xfId="163"/>
    <cellStyle name="쉼표 [0] 2 3 8 2 2" xfId="331"/>
    <cellStyle name="쉼표 [0] 2 3 8 2 2 2" xfId="1003"/>
    <cellStyle name="쉼표 [0] 2 3 8 2 2 2 2" xfId="2357"/>
    <cellStyle name="쉼표 [0] 2 3 8 2 2 3" xfId="1685"/>
    <cellStyle name="쉼표 [0] 2 3 8 2 3" xfId="499"/>
    <cellStyle name="쉼표 [0] 2 3 8 2 3 2" xfId="1171"/>
    <cellStyle name="쉼표 [0] 2 3 8 2 3 2 2" xfId="2525"/>
    <cellStyle name="쉼표 [0] 2 3 8 2 3 3" xfId="1853"/>
    <cellStyle name="쉼표 [0] 2 3 8 2 4" xfId="667"/>
    <cellStyle name="쉼표 [0] 2 3 8 2 4 2" xfId="1339"/>
    <cellStyle name="쉼표 [0] 2 3 8 2 4 2 2" xfId="2693"/>
    <cellStyle name="쉼표 [0] 2 3 8 2 4 3" xfId="2021"/>
    <cellStyle name="쉼표 [0] 2 3 8 2 5" xfId="835"/>
    <cellStyle name="쉼표 [0] 2 3 8 2 5 2" xfId="2189"/>
    <cellStyle name="쉼표 [0] 2 3 8 2 6" xfId="1517"/>
    <cellStyle name="쉼표 [0] 2 3 8 3" xfId="247"/>
    <cellStyle name="쉼표 [0] 2 3 8 3 2" xfId="919"/>
    <cellStyle name="쉼표 [0] 2 3 8 3 2 2" xfId="2273"/>
    <cellStyle name="쉼표 [0] 2 3 8 3 3" xfId="1601"/>
    <cellStyle name="쉼표 [0] 2 3 8 4" xfId="415"/>
    <cellStyle name="쉼표 [0] 2 3 8 4 2" xfId="1087"/>
    <cellStyle name="쉼표 [0] 2 3 8 4 2 2" xfId="2441"/>
    <cellStyle name="쉼표 [0] 2 3 8 4 3" xfId="1769"/>
    <cellStyle name="쉼표 [0] 2 3 8 5" xfId="583"/>
    <cellStyle name="쉼표 [0] 2 3 8 5 2" xfId="1255"/>
    <cellStyle name="쉼표 [0] 2 3 8 5 2 2" xfId="2609"/>
    <cellStyle name="쉼표 [0] 2 3 8 5 3" xfId="1937"/>
    <cellStyle name="쉼표 [0] 2 3 8 6" xfId="751"/>
    <cellStyle name="쉼표 [0] 2 3 8 6 2" xfId="2105"/>
    <cellStyle name="쉼표 [0] 2 3 8 7" xfId="1433"/>
    <cellStyle name="쉼표 [0] 2 3 9" xfId="107"/>
    <cellStyle name="쉼표 [0] 2 3 9 2" xfId="191"/>
    <cellStyle name="쉼표 [0] 2 3 9 2 2" xfId="359"/>
    <cellStyle name="쉼표 [0] 2 3 9 2 2 2" xfId="1031"/>
    <cellStyle name="쉼표 [0] 2 3 9 2 2 2 2" xfId="2385"/>
    <cellStyle name="쉼표 [0] 2 3 9 2 2 3" xfId="1713"/>
    <cellStyle name="쉼표 [0] 2 3 9 2 3" xfId="527"/>
    <cellStyle name="쉼표 [0] 2 3 9 2 3 2" xfId="1199"/>
    <cellStyle name="쉼표 [0] 2 3 9 2 3 2 2" xfId="2553"/>
    <cellStyle name="쉼표 [0] 2 3 9 2 3 3" xfId="1881"/>
    <cellStyle name="쉼표 [0] 2 3 9 2 4" xfId="695"/>
    <cellStyle name="쉼표 [0] 2 3 9 2 4 2" xfId="1367"/>
    <cellStyle name="쉼표 [0] 2 3 9 2 4 2 2" xfId="2721"/>
    <cellStyle name="쉼표 [0] 2 3 9 2 4 3" xfId="2049"/>
    <cellStyle name="쉼표 [0] 2 3 9 2 5" xfId="863"/>
    <cellStyle name="쉼표 [0] 2 3 9 2 5 2" xfId="2217"/>
    <cellStyle name="쉼표 [0] 2 3 9 2 6" xfId="1545"/>
    <cellStyle name="쉼표 [0] 2 3 9 3" xfId="275"/>
    <cellStyle name="쉼표 [0] 2 3 9 3 2" xfId="947"/>
    <cellStyle name="쉼표 [0] 2 3 9 3 2 2" xfId="2301"/>
    <cellStyle name="쉼표 [0] 2 3 9 3 3" xfId="1629"/>
    <cellStyle name="쉼표 [0] 2 3 9 4" xfId="443"/>
    <cellStyle name="쉼표 [0] 2 3 9 4 2" xfId="1115"/>
    <cellStyle name="쉼표 [0] 2 3 9 4 2 2" xfId="2469"/>
    <cellStyle name="쉼표 [0] 2 3 9 4 3" xfId="1797"/>
    <cellStyle name="쉼표 [0] 2 3 9 5" xfId="611"/>
    <cellStyle name="쉼표 [0] 2 3 9 5 2" xfId="1283"/>
    <cellStyle name="쉼표 [0] 2 3 9 5 2 2" xfId="2637"/>
    <cellStyle name="쉼표 [0] 2 3 9 5 3" xfId="1965"/>
    <cellStyle name="쉼표 [0] 2 3 9 6" xfId="779"/>
    <cellStyle name="쉼표 [0] 2 3 9 6 2" xfId="2133"/>
    <cellStyle name="쉼표 [0] 2 3 9 7" xfId="1461"/>
    <cellStyle name="쉼표 [0] 2 4" xfId="10"/>
    <cellStyle name="쉼표 [0] 2 4 10" xfId="136"/>
    <cellStyle name="쉼표 [0] 2 4 10 2" xfId="304"/>
    <cellStyle name="쉼표 [0] 2 4 10 2 2" xfId="976"/>
    <cellStyle name="쉼표 [0] 2 4 10 2 2 2" xfId="2330"/>
    <cellStyle name="쉼표 [0] 2 4 10 2 3" xfId="1658"/>
    <cellStyle name="쉼표 [0] 2 4 10 3" xfId="472"/>
    <cellStyle name="쉼표 [0] 2 4 10 3 2" xfId="1144"/>
    <cellStyle name="쉼표 [0] 2 4 10 3 2 2" xfId="2498"/>
    <cellStyle name="쉼표 [0] 2 4 10 3 3" xfId="1826"/>
    <cellStyle name="쉼표 [0] 2 4 10 4" xfId="640"/>
    <cellStyle name="쉼표 [0] 2 4 10 4 2" xfId="1312"/>
    <cellStyle name="쉼표 [0] 2 4 10 4 2 2" xfId="2666"/>
    <cellStyle name="쉼표 [0] 2 4 10 4 3" xfId="1994"/>
    <cellStyle name="쉼표 [0] 2 4 10 5" xfId="808"/>
    <cellStyle name="쉼표 [0] 2 4 10 5 2" xfId="2162"/>
    <cellStyle name="쉼표 [0] 2 4 10 6" xfId="1490"/>
    <cellStyle name="쉼표 [0] 2 4 11" xfId="220"/>
    <cellStyle name="쉼표 [0] 2 4 11 2" xfId="892"/>
    <cellStyle name="쉼표 [0] 2 4 11 2 2" xfId="2246"/>
    <cellStyle name="쉼표 [0] 2 4 11 3" xfId="1574"/>
    <cellStyle name="쉼표 [0] 2 4 12" xfId="388"/>
    <cellStyle name="쉼표 [0] 2 4 12 2" xfId="1060"/>
    <cellStyle name="쉼표 [0] 2 4 12 2 2" xfId="2414"/>
    <cellStyle name="쉼표 [0] 2 4 12 3" xfId="1742"/>
    <cellStyle name="쉼표 [0] 2 4 13" xfId="556"/>
    <cellStyle name="쉼표 [0] 2 4 13 2" xfId="1228"/>
    <cellStyle name="쉼표 [0] 2 4 13 2 2" xfId="2582"/>
    <cellStyle name="쉼표 [0] 2 4 13 3" xfId="1910"/>
    <cellStyle name="쉼표 [0] 2 4 14" xfId="724"/>
    <cellStyle name="쉼표 [0] 2 4 14 2" xfId="2078"/>
    <cellStyle name="쉼표 [0] 2 4 15" xfId="1395"/>
    <cellStyle name="쉼표 [0] 2 4 16" xfId="1406"/>
    <cellStyle name="쉼표 [0] 2 4 17" xfId="52"/>
    <cellStyle name="쉼표 [0] 2 4 2" xfId="18"/>
    <cellStyle name="쉼표 [0] 2 4 2 10" xfId="56"/>
    <cellStyle name="쉼표 [0] 2 4 2 2" xfId="84"/>
    <cellStyle name="쉼표 [0] 2 4 2 2 2" xfId="168"/>
    <cellStyle name="쉼표 [0] 2 4 2 2 2 2" xfId="336"/>
    <cellStyle name="쉼표 [0] 2 4 2 2 2 2 2" xfId="1008"/>
    <cellStyle name="쉼표 [0] 2 4 2 2 2 2 2 2" xfId="2362"/>
    <cellStyle name="쉼표 [0] 2 4 2 2 2 2 3" xfId="1690"/>
    <cellStyle name="쉼표 [0] 2 4 2 2 2 3" xfId="504"/>
    <cellStyle name="쉼표 [0] 2 4 2 2 2 3 2" xfId="1176"/>
    <cellStyle name="쉼표 [0] 2 4 2 2 2 3 2 2" xfId="2530"/>
    <cellStyle name="쉼표 [0] 2 4 2 2 2 3 3" xfId="1858"/>
    <cellStyle name="쉼표 [0] 2 4 2 2 2 4" xfId="672"/>
    <cellStyle name="쉼표 [0] 2 4 2 2 2 4 2" xfId="1344"/>
    <cellStyle name="쉼표 [0] 2 4 2 2 2 4 2 2" xfId="2698"/>
    <cellStyle name="쉼표 [0] 2 4 2 2 2 4 3" xfId="2026"/>
    <cellStyle name="쉼표 [0] 2 4 2 2 2 5" xfId="840"/>
    <cellStyle name="쉼표 [0] 2 4 2 2 2 5 2" xfId="2194"/>
    <cellStyle name="쉼표 [0] 2 4 2 2 2 6" xfId="1522"/>
    <cellStyle name="쉼표 [0] 2 4 2 2 3" xfId="252"/>
    <cellStyle name="쉼표 [0] 2 4 2 2 3 2" xfId="924"/>
    <cellStyle name="쉼표 [0] 2 4 2 2 3 2 2" xfId="2278"/>
    <cellStyle name="쉼표 [0] 2 4 2 2 3 3" xfId="1606"/>
    <cellStyle name="쉼표 [0] 2 4 2 2 4" xfId="420"/>
    <cellStyle name="쉼표 [0] 2 4 2 2 4 2" xfId="1092"/>
    <cellStyle name="쉼표 [0] 2 4 2 2 4 2 2" xfId="2446"/>
    <cellStyle name="쉼표 [0] 2 4 2 2 4 3" xfId="1774"/>
    <cellStyle name="쉼표 [0] 2 4 2 2 5" xfId="588"/>
    <cellStyle name="쉼표 [0] 2 4 2 2 5 2" xfId="1260"/>
    <cellStyle name="쉼표 [0] 2 4 2 2 5 2 2" xfId="2614"/>
    <cellStyle name="쉼표 [0] 2 4 2 2 5 3" xfId="1942"/>
    <cellStyle name="쉼표 [0] 2 4 2 2 6" xfId="756"/>
    <cellStyle name="쉼표 [0] 2 4 2 2 6 2" xfId="2110"/>
    <cellStyle name="쉼표 [0] 2 4 2 2 7" xfId="1438"/>
    <cellStyle name="쉼표 [0] 2 4 2 3" xfId="112"/>
    <cellStyle name="쉼표 [0] 2 4 2 3 2" xfId="196"/>
    <cellStyle name="쉼표 [0] 2 4 2 3 2 2" xfId="364"/>
    <cellStyle name="쉼표 [0] 2 4 2 3 2 2 2" xfId="1036"/>
    <cellStyle name="쉼표 [0] 2 4 2 3 2 2 2 2" xfId="2390"/>
    <cellStyle name="쉼표 [0] 2 4 2 3 2 2 3" xfId="1718"/>
    <cellStyle name="쉼표 [0] 2 4 2 3 2 3" xfId="532"/>
    <cellStyle name="쉼표 [0] 2 4 2 3 2 3 2" xfId="1204"/>
    <cellStyle name="쉼표 [0] 2 4 2 3 2 3 2 2" xfId="2558"/>
    <cellStyle name="쉼표 [0] 2 4 2 3 2 3 3" xfId="1886"/>
    <cellStyle name="쉼표 [0] 2 4 2 3 2 4" xfId="700"/>
    <cellStyle name="쉼표 [0] 2 4 2 3 2 4 2" xfId="1372"/>
    <cellStyle name="쉼표 [0] 2 4 2 3 2 4 2 2" xfId="2726"/>
    <cellStyle name="쉼표 [0] 2 4 2 3 2 4 3" xfId="2054"/>
    <cellStyle name="쉼표 [0] 2 4 2 3 2 5" xfId="868"/>
    <cellStyle name="쉼표 [0] 2 4 2 3 2 5 2" xfId="2222"/>
    <cellStyle name="쉼표 [0] 2 4 2 3 2 6" xfId="1550"/>
    <cellStyle name="쉼표 [0] 2 4 2 3 3" xfId="280"/>
    <cellStyle name="쉼표 [0] 2 4 2 3 3 2" xfId="952"/>
    <cellStyle name="쉼표 [0] 2 4 2 3 3 2 2" xfId="2306"/>
    <cellStyle name="쉼표 [0] 2 4 2 3 3 3" xfId="1634"/>
    <cellStyle name="쉼표 [0] 2 4 2 3 4" xfId="448"/>
    <cellStyle name="쉼표 [0] 2 4 2 3 4 2" xfId="1120"/>
    <cellStyle name="쉼표 [0] 2 4 2 3 4 2 2" xfId="2474"/>
    <cellStyle name="쉼표 [0] 2 4 2 3 4 3" xfId="1802"/>
    <cellStyle name="쉼표 [0] 2 4 2 3 5" xfId="616"/>
    <cellStyle name="쉼표 [0] 2 4 2 3 5 2" xfId="1288"/>
    <cellStyle name="쉼표 [0] 2 4 2 3 5 2 2" xfId="2642"/>
    <cellStyle name="쉼표 [0] 2 4 2 3 5 3" xfId="1970"/>
    <cellStyle name="쉼표 [0] 2 4 2 3 6" xfId="784"/>
    <cellStyle name="쉼표 [0] 2 4 2 3 6 2" xfId="2138"/>
    <cellStyle name="쉼표 [0] 2 4 2 3 7" xfId="1466"/>
    <cellStyle name="쉼표 [0] 2 4 2 4" xfId="140"/>
    <cellStyle name="쉼표 [0] 2 4 2 4 2" xfId="308"/>
    <cellStyle name="쉼표 [0] 2 4 2 4 2 2" xfId="980"/>
    <cellStyle name="쉼표 [0] 2 4 2 4 2 2 2" xfId="2334"/>
    <cellStyle name="쉼표 [0] 2 4 2 4 2 3" xfId="1662"/>
    <cellStyle name="쉼표 [0] 2 4 2 4 3" xfId="476"/>
    <cellStyle name="쉼표 [0] 2 4 2 4 3 2" xfId="1148"/>
    <cellStyle name="쉼표 [0] 2 4 2 4 3 2 2" xfId="2502"/>
    <cellStyle name="쉼표 [0] 2 4 2 4 3 3" xfId="1830"/>
    <cellStyle name="쉼표 [0] 2 4 2 4 4" xfId="644"/>
    <cellStyle name="쉼표 [0] 2 4 2 4 4 2" xfId="1316"/>
    <cellStyle name="쉼표 [0] 2 4 2 4 4 2 2" xfId="2670"/>
    <cellStyle name="쉼표 [0] 2 4 2 4 4 3" xfId="1998"/>
    <cellStyle name="쉼표 [0] 2 4 2 4 5" xfId="812"/>
    <cellStyle name="쉼표 [0] 2 4 2 4 5 2" xfId="2166"/>
    <cellStyle name="쉼표 [0] 2 4 2 4 6" xfId="1494"/>
    <cellStyle name="쉼표 [0] 2 4 2 5" xfId="224"/>
    <cellStyle name="쉼표 [0] 2 4 2 5 2" xfId="896"/>
    <cellStyle name="쉼표 [0] 2 4 2 5 2 2" xfId="2250"/>
    <cellStyle name="쉼표 [0] 2 4 2 5 3" xfId="1578"/>
    <cellStyle name="쉼표 [0] 2 4 2 6" xfId="392"/>
    <cellStyle name="쉼표 [0] 2 4 2 6 2" xfId="1064"/>
    <cellStyle name="쉼표 [0] 2 4 2 6 2 2" xfId="2418"/>
    <cellStyle name="쉼표 [0] 2 4 2 6 3" xfId="1746"/>
    <cellStyle name="쉼표 [0] 2 4 2 7" xfId="560"/>
    <cellStyle name="쉼표 [0] 2 4 2 7 2" xfId="1232"/>
    <cellStyle name="쉼표 [0] 2 4 2 7 2 2" xfId="2586"/>
    <cellStyle name="쉼표 [0] 2 4 2 7 3" xfId="1914"/>
    <cellStyle name="쉼표 [0] 2 4 2 8" xfId="728"/>
    <cellStyle name="쉼표 [0] 2 4 2 8 2" xfId="2082"/>
    <cellStyle name="쉼표 [0] 2 4 2 9" xfId="1410"/>
    <cellStyle name="쉼표 [0] 2 4 3" xfId="26"/>
    <cellStyle name="쉼표 [0] 2 4 3 10" xfId="60"/>
    <cellStyle name="쉼표 [0] 2 4 3 2" xfId="88"/>
    <cellStyle name="쉼표 [0] 2 4 3 2 2" xfId="172"/>
    <cellStyle name="쉼표 [0] 2 4 3 2 2 2" xfId="340"/>
    <cellStyle name="쉼표 [0] 2 4 3 2 2 2 2" xfId="1012"/>
    <cellStyle name="쉼표 [0] 2 4 3 2 2 2 2 2" xfId="2366"/>
    <cellStyle name="쉼표 [0] 2 4 3 2 2 2 3" xfId="1694"/>
    <cellStyle name="쉼표 [0] 2 4 3 2 2 3" xfId="508"/>
    <cellStyle name="쉼표 [0] 2 4 3 2 2 3 2" xfId="1180"/>
    <cellStyle name="쉼표 [0] 2 4 3 2 2 3 2 2" xfId="2534"/>
    <cellStyle name="쉼표 [0] 2 4 3 2 2 3 3" xfId="1862"/>
    <cellStyle name="쉼표 [0] 2 4 3 2 2 4" xfId="676"/>
    <cellStyle name="쉼표 [0] 2 4 3 2 2 4 2" xfId="1348"/>
    <cellStyle name="쉼표 [0] 2 4 3 2 2 4 2 2" xfId="2702"/>
    <cellStyle name="쉼표 [0] 2 4 3 2 2 4 3" xfId="2030"/>
    <cellStyle name="쉼표 [0] 2 4 3 2 2 5" xfId="844"/>
    <cellStyle name="쉼표 [0] 2 4 3 2 2 5 2" xfId="2198"/>
    <cellStyle name="쉼표 [0] 2 4 3 2 2 6" xfId="1526"/>
    <cellStyle name="쉼표 [0] 2 4 3 2 3" xfId="256"/>
    <cellStyle name="쉼표 [0] 2 4 3 2 3 2" xfId="928"/>
    <cellStyle name="쉼표 [0] 2 4 3 2 3 2 2" xfId="2282"/>
    <cellStyle name="쉼표 [0] 2 4 3 2 3 3" xfId="1610"/>
    <cellStyle name="쉼표 [0] 2 4 3 2 4" xfId="424"/>
    <cellStyle name="쉼표 [0] 2 4 3 2 4 2" xfId="1096"/>
    <cellStyle name="쉼표 [0] 2 4 3 2 4 2 2" xfId="2450"/>
    <cellStyle name="쉼표 [0] 2 4 3 2 4 3" xfId="1778"/>
    <cellStyle name="쉼표 [0] 2 4 3 2 5" xfId="592"/>
    <cellStyle name="쉼표 [0] 2 4 3 2 5 2" xfId="1264"/>
    <cellStyle name="쉼표 [0] 2 4 3 2 5 2 2" xfId="2618"/>
    <cellStyle name="쉼표 [0] 2 4 3 2 5 3" xfId="1946"/>
    <cellStyle name="쉼표 [0] 2 4 3 2 6" xfId="760"/>
    <cellStyle name="쉼표 [0] 2 4 3 2 6 2" xfId="2114"/>
    <cellStyle name="쉼표 [0] 2 4 3 2 7" xfId="1442"/>
    <cellStyle name="쉼표 [0] 2 4 3 3" xfId="116"/>
    <cellStyle name="쉼표 [0] 2 4 3 3 2" xfId="200"/>
    <cellStyle name="쉼표 [0] 2 4 3 3 2 2" xfId="368"/>
    <cellStyle name="쉼표 [0] 2 4 3 3 2 2 2" xfId="1040"/>
    <cellStyle name="쉼표 [0] 2 4 3 3 2 2 2 2" xfId="2394"/>
    <cellStyle name="쉼표 [0] 2 4 3 3 2 2 3" xfId="1722"/>
    <cellStyle name="쉼표 [0] 2 4 3 3 2 3" xfId="536"/>
    <cellStyle name="쉼표 [0] 2 4 3 3 2 3 2" xfId="1208"/>
    <cellStyle name="쉼표 [0] 2 4 3 3 2 3 2 2" xfId="2562"/>
    <cellStyle name="쉼표 [0] 2 4 3 3 2 3 3" xfId="1890"/>
    <cellStyle name="쉼표 [0] 2 4 3 3 2 4" xfId="704"/>
    <cellStyle name="쉼표 [0] 2 4 3 3 2 4 2" xfId="1376"/>
    <cellStyle name="쉼표 [0] 2 4 3 3 2 4 2 2" xfId="2730"/>
    <cellStyle name="쉼표 [0] 2 4 3 3 2 4 3" xfId="2058"/>
    <cellStyle name="쉼표 [0] 2 4 3 3 2 5" xfId="872"/>
    <cellStyle name="쉼표 [0] 2 4 3 3 2 5 2" xfId="2226"/>
    <cellStyle name="쉼표 [0] 2 4 3 3 2 6" xfId="1554"/>
    <cellStyle name="쉼표 [0] 2 4 3 3 3" xfId="284"/>
    <cellStyle name="쉼표 [0] 2 4 3 3 3 2" xfId="956"/>
    <cellStyle name="쉼표 [0] 2 4 3 3 3 2 2" xfId="2310"/>
    <cellStyle name="쉼표 [0] 2 4 3 3 3 3" xfId="1638"/>
    <cellStyle name="쉼표 [0] 2 4 3 3 4" xfId="452"/>
    <cellStyle name="쉼표 [0] 2 4 3 3 4 2" xfId="1124"/>
    <cellStyle name="쉼표 [0] 2 4 3 3 4 2 2" xfId="2478"/>
    <cellStyle name="쉼표 [0] 2 4 3 3 4 3" xfId="1806"/>
    <cellStyle name="쉼표 [0] 2 4 3 3 5" xfId="620"/>
    <cellStyle name="쉼표 [0] 2 4 3 3 5 2" xfId="1292"/>
    <cellStyle name="쉼표 [0] 2 4 3 3 5 2 2" xfId="2646"/>
    <cellStyle name="쉼표 [0] 2 4 3 3 5 3" xfId="1974"/>
    <cellStyle name="쉼표 [0] 2 4 3 3 6" xfId="788"/>
    <cellStyle name="쉼표 [0] 2 4 3 3 6 2" xfId="2142"/>
    <cellStyle name="쉼표 [0] 2 4 3 3 7" xfId="1470"/>
    <cellStyle name="쉼표 [0] 2 4 3 4" xfId="144"/>
    <cellStyle name="쉼표 [0] 2 4 3 4 2" xfId="312"/>
    <cellStyle name="쉼표 [0] 2 4 3 4 2 2" xfId="984"/>
    <cellStyle name="쉼표 [0] 2 4 3 4 2 2 2" xfId="2338"/>
    <cellStyle name="쉼표 [0] 2 4 3 4 2 3" xfId="1666"/>
    <cellStyle name="쉼표 [0] 2 4 3 4 3" xfId="480"/>
    <cellStyle name="쉼표 [0] 2 4 3 4 3 2" xfId="1152"/>
    <cellStyle name="쉼표 [0] 2 4 3 4 3 2 2" xfId="2506"/>
    <cellStyle name="쉼표 [0] 2 4 3 4 3 3" xfId="1834"/>
    <cellStyle name="쉼표 [0] 2 4 3 4 4" xfId="648"/>
    <cellStyle name="쉼표 [0] 2 4 3 4 4 2" xfId="1320"/>
    <cellStyle name="쉼표 [0] 2 4 3 4 4 2 2" xfId="2674"/>
    <cellStyle name="쉼표 [0] 2 4 3 4 4 3" xfId="2002"/>
    <cellStyle name="쉼표 [0] 2 4 3 4 5" xfId="816"/>
    <cellStyle name="쉼표 [0] 2 4 3 4 5 2" xfId="2170"/>
    <cellStyle name="쉼표 [0] 2 4 3 4 6" xfId="1498"/>
    <cellStyle name="쉼표 [0] 2 4 3 5" xfId="228"/>
    <cellStyle name="쉼표 [0] 2 4 3 5 2" xfId="900"/>
    <cellStyle name="쉼표 [0] 2 4 3 5 2 2" xfId="2254"/>
    <cellStyle name="쉼표 [0] 2 4 3 5 3" xfId="1582"/>
    <cellStyle name="쉼표 [0] 2 4 3 6" xfId="396"/>
    <cellStyle name="쉼표 [0] 2 4 3 6 2" xfId="1068"/>
    <cellStyle name="쉼표 [0] 2 4 3 6 2 2" xfId="2422"/>
    <cellStyle name="쉼표 [0] 2 4 3 6 3" xfId="1750"/>
    <cellStyle name="쉼표 [0] 2 4 3 7" xfId="564"/>
    <cellStyle name="쉼표 [0] 2 4 3 7 2" xfId="1236"/>
    <cellStyle name="쉼표 [0] 2 4 3 7 2 2" xfId="2590"/>
    <cellStyle name="쉼표 [0] 2 4 3 7 3" xfId="1918"/>
    <cellStyle name="쉼표 [0] 2 4 3 8" xfId="732"/>
    <cellStyle name="쉼표 [0] 2 4 3 8 2" xfId="2086"/>
    <cellStyle name="쉼표 [0] 2 4 3 9" xfId="1414"/>
    <cellStyle name="쉼표 [0] 2 4 4" xfId="34"/>
    <cellStyle name="쉼표 [0] 2 4 4 10" xfId="64"/>
    <cellStyle name="쉼표 [0] 2 4 4 2" xfId="92"/>
    <cellStyle name="쉼표 [0] 2 4 4 2 2" xfId="176"/>
    <cellStyle name="쉼표 [0] 2 4 4 2 2 2" xfId="344"/>
    <cellStyle name="쉼표 [0] 2 4 4 2 2 2 2" xfId="1016"/>
    <cellStyle name="쉼표 [0] 2 4 4 2 2 2 2 2" xfId="2370"/>
    <cellStyle name="쉼표 [0] 2 4 4 2 2 2 3" xfId="1698"/>
    <cellStyle name="쉼표 [0] 2 4 4 2 2 3" xfId="512"/>
    <cellStyle name="쉼표 [0] 2 4 4 2 2 3 2" xfId="1184"/>
    <cellStyle name="쉼표 [0] 2 4 4 2 2 3 2 2" xfId="2538"/>
    <cellStyle name="쉼표 [0] 2 4 4 2 2 3 3" xfId="1866"/>
    <cellStyle name="쉼표 [0] 2 4 4 2 2 4" xfId="680"/>
    <cellStyle name="쉼표 [0] 2 4 4 2 2 4 2" xfId="1352"/>
    <cellStyle name="쉼표 [0] 2 4 4 2 2 4 2 2" xfId="2706"/>
    <cellStyle name="쉼표 [0] 2 4 4 2 2 4 3" xfId="2034"/>
    <cellStyle name="쉼표 [0] 2 4 4 2 2 5" xfId="848"/>
    <cellStyle name="쉼표 [0] 2 4 4 2 2 5 2" xfId="2202"/>
    <cellStyle name="쉼표 [0] 2 4 4 2 2 6" xfId="1530"/>
    <cellStyle name="쉼표 [0] 2 4 4 2 3" xfId="260"/>
    <cellStyle name="쉼표 [0] 2 4 4 2 3 2" xfId="932"/>
    <cellStyle name="쉼표 [0] 2 4 4 2 3 2 2" xfId="2286"/>
    <cellStyle name="쉼표 [0] 2 4 4 2 3 3" xfId="1614"/>
    <cellStyle name="쉼표 [0] 2 4 4 2 4" xfId="428"/>
    <cellStyle name="쉼표 [0] 2 4 4 2 4 2" xfId="1100"/>
    <cellStyle name="쉼표 [0] 2 4 4 2 4 2 2" xfId="2454"/>
    <cellStyle name="쉼표 [0] 2 4 4 2 4 3" xfId="1782"/>
    <cellStyle name="쉼표 [0] 2 4 4 2 5" xfId="596"/>
    <cellStyle name="쉼표 [0] 2 4 4 2 5 2" xfId="1268"/>
    <cellStyle name="쉼표 [0] 2 4 4 2 5 2 2" xfId="2622"/>
    <cellStyle name="쉼표 [0] 2 4 4 2 5 3" xfId="1950"/>
    <cellStyle name="쉼표 [0] 2 4 4 2 6" xfId="764"/>
    <cellStyle name="쉼표 [0] 2 4 4 2 6 2" xfId="2118"/>
    <cellStyle name="쉼표 [0] 2 4 4 2 7" xfId="1446"/>
    <cellStyle name="쉼표 [0] 2 4 4 3" xfId="120"/>
    <cellStyle name="쉼표 [0] 2 4 4 3 2" xfId="204"/>
    <cellStyle name="쉼표 [0] 2 4 4 3 2 2" xfId="372"/>
    <cellStyle name="쉼표 [0] 2 4 4 3 2 2 2" xfId="1044"/>
    <cellStyle name="쉼표 [0] 2 4 4 3 2 2 2 2" xfId="2398"/>
    <cellStyle name="쉼표 [0] 2 4 4 3 2 2 3" xfId="1726"/>
    <cellStyle name="쉼표 [0] 2 4 4 3 2 3" xfId="540"/>
    <cellStyle name="쉼표 [0] 2 4 4 3 2 3 2" xfId="1212"/>
    <cellStyle name="쉼표 [0] 2 4 4 3 2 3 2 2" xfId="2566"/>
    <cellStyle name="쉼표 [0] 2 4 4 3 2 3 3" xfId="1894"/>
    <cellStyle name="쉼표 [0] 2 4 4 3 2 4" xfId="708"/>
    <cellStyle name="쉼표 [0] 2 4 4 3 2 4 2" xfId="1380"/>
    <cellStyle name="쉼표 [0] 2 4 4 3 2 4 2 2" xfId="2734"/>
    <cellStyle name="쉼표 [0] 2 4 4 3 2 4 3" xfId="2062"/>
    <cellStyle name="쉼표 [0] 2 4 4 3 2 5" xfId="876"/>
    <cellStyle name="쉼표 [0] 2 4 4 3 2 5 2" xfId="2230"/>
    <cellStyle name="쉼표 [0] 2 4 4 3 2 6" xfId="1558"/>
    <cellStyle name="쉼표 [0] 2 4 4 3 3" xfId="288"/>
    <cellStyle name="쉼표 [0] 2 4 4 3 3 2" xfId="960"/>
    <cellStyle name="쉼표 [0] 2 4 4 3 3 2 2" xfId="2314"/>
    <cellStyle name="쉼표 [0] 2 4 4 3 3 3" xfId="1642"/>
    <cellStyle name="쉼표 [0] 2 4 4 3 4" xfId="456"/>
    <cellStyle name="쉼표 [0] 2 4 4 3 4 2" xfId="1128"/>
    <cellStyle name="쉼표 [0] 2 4 4 3 4 2 2" xfId="2482"/>
    <cellStyle name="쉼표 [0] 2 4 4 3 4 3" xfId="1810"/>
    <cellStyle name="쉼표 [0] 2 4 4 3 5" xfId="624"/>
    <cellStyle name="쉼표 [0] 2 4 4 3 5 2" xfId="1296"/>
    <cellStyle name="쉼표 [0] 2 4 4 3 5 2 2" xfId="2650"/>
    <cellStyle name="쉼표 [0] 2 4 4 3 5 3" xfId="1978"/>
    <cellStyle name="쉼표 [0] 2 4 4 3 6" xfId="792"/>
    <cellStyle name="쉼표 [0] 2 4 4 3 6 2" xfId="2146"/>
    <cellStyle name="쉼표 [0] 2 4 4 3 7" xfId="1474"/>
    <cellStyle name="쉼표 [0] 2 4 4 4" xfId="148"/>
    <cellStyle name="쉼표 [0] 2 4 4 4 2" xfId="316"/>
    <cellStyle name="쉼표 [0] 2 4 4 4 2 2" xfId="988"/>
    <cellStyle name="쉼표 [0] 2 4 4 4 2 2 2" xfId="2342"/>
    <cellStyle name="쉼표 [0] 2 4 4 4 2 3" xfId="1670"/>
    <cellStyle name="쉼표 [0] 2 4 4 4 3" xfId="484"/>
    <cellStyle name="쉼표 [0] 2 4 4 4 3 2" xfId="1156"/>
    <cellStyle name="쉼표 [0] 2 4 4 4 3 2 2" xfId="2510"/>
    <cellStyle name="쉼표 [0] 2 4 4 4 3 3" xfId="1838"/>
    <cellStyle name="쉼표 [0] 2 4 4 4 4" xfId="652"/>
    <cellStyle name="쉼표 [0] 2 4 4 4 4 2" xfId="1324"/>
    <cellStyle name="쉼표 [0] 2 4 4 4 4 2 2" xfId="2678"/>
    <cellStyle name="쉼표 [0] 2 4 4 4 4 3" xfId="2006"/>
    <cellStyle name="쉼표 [0] 2 4 4 4 5" xfId="820"/>
    <cellStyle name="쉼표 [0] 2 4 4 4 5 2" xfId="2174"/>
    <cellStyle name="쉼표 [0] 2 4 4 4 6" xfId="1502"/>
    <cellStyle name="쉼표 [0] 2 4 4 5" xfId="232"/>
    <cellStyle name="쉼표 [0] 2 4 4 5 2" xfId="904"/>
    <cellStyle name="쉼표 [0] 2 4 4 5 2 2" xfId="2258"/>
    <cellStyle name="쉼표 [0] 2 4 4 5 3" xfId="1586"/>
    <cellStyle name="쉼표 [0] 2 4 4 6" xfId="400"/>
    <cellStyle name="쉼표 [0] 2 4 4 6 2" xfId="1072"/>
    <cellStyle name="쉼표 [0] 2 4 4 6 2 2" xfId="2426"/>
    <cellStyle name="쉼표 [0] 2 4 4 6 3" xfId="1754"/>
    <cellStyle name="쉼표 [0] 2 4 4 7" xfId="568"/>
    <cellStyle name="쉼표 [0] 2 4 4 7 2" xfId="1240"/>
    <cellStyle name="쉼표 [0] 2 4 4 7 2 2" xfId="2594"/>
    <cellStyle name="쉼표 [0] 2 4 4 7 3" xfId="1922"/>
    <cellStyle name="쉼표 [0] 2 4 4 8" xfId="736"/>
    <cellStyle name="쉼표 [0] 2 4 4 8 2" xfId="2090"/>
    <cellStyle name="쉼표 [0] 2 4 4 9" xfId="1418"/>
    <cellStyle name="쉼표 [0] 2 4 5" xfId="42"/>
    <cellStyle name="쉼표 [0] 2 4 5 10" xfId="68"/>
    <cellStyle name="쉼표 [0] 2 4 5 2" xfId="96"/>
    <cellStyle name="쉼표 [0] 2 4 5 2 2" xfId="180"/>
    <cellStyle name="쉼표 [0] 2 4 5 2 2 2" xfId="348"/>
    <cellStyle name="쉼표 [0] 2 4 5 2 2 2 2" xfId="1020"/>
    <cellStyle name="쉼표 [0] 2 4 5 2 2 2 2 2" xfId="2374"/>
    <cellStyle name="쉼표 [0] 2 4 5 2 2 2 3" xfId="1702"/>
    <cellStyle name="쉼표 [0] 2 4 5 2 2 3" xfId="516"/>
    <cellStyle name="쉼표 [0] 2 4 5 2 2 3 2" xfId="1188"/>
    <cellStyle name="쉼표 [0] 2 4 5 2 2 3 2 2" xfId="2542"/>
    <cellStyle name="쉼표 [0] 2 4 5 2 2 3 3" xfId="1870"/>
    <cellStyle name="쉼표 [0] 2 4 5 2 2 4" xfId="684"/>
    <cellStyle name="쉼표 [0] 2 4 5 2 2 4 2" xfId="1356"/>
    <cellStyle name="쉼표 [0] 2 4 5 2 2 4 2 2" xfId="2710"/>
    <cellStyle name="쉼표 [0] 2 4 5 2 2 4 3" xfId="2038"/>
    <cellStyle name="쉼표 [0] 2 4 5 2 2 5" xfId="852"/>
    <cellStyle name="쉼표 [0] 2 4 5 2 2 5 2" xfId="2206"/>
    <cellStyle name="쉼표 [0] 2 4 5 2 2 6" xfId="1534"/>
    <cellStyle name="쉼표 [0] 2 4 5 2 3" xfId="264"/>
    <cellStyle name="쉼표 [0] 2 4 5 2 3 2" xfId="936"/>
    <cellStyle name="쉼표 [0] 2 4 5 2 3 2 2" xfId="2290"/>
    <cellStyle name="쉼표 [0] 2 4 5 2 3 3" xfId="1618"/>
    <cellStyle name="쉼표 [0] 2 4 5 2 4" xfId="432"/>
    <cellStyle name="쉼표 [0] 2 4 5 2 4 2" xfId="1104"/>
    <cellStyle name="쉼표 [0] 2 4 5 2 4 2 2" xfId="2458"/>
    <cellStyle name="쉼표 [0] 2 4 5 2 4 3" xfId="1786"/>
    <cellStyle name="쉼표 [0] 2 4 5 2 5" xfId="600"/>
    <cellStyle name="쉼표 [0] 2 4 5 2 5 2" xfId="1272"/>
    <cellStyle name="쉼표 [0] 2 4 5 2 5 2 2" xfId="2626"/>
    <cellStyle name="쉼표 [0] 2 4 5 2 5 3" xfId="1954"/>
    <cellStyle name="쉼표 [0] 2 4 5 2 6" xfId="768"/>
    <cellStyle name="쉼표 [0] 2 4 5 2 6 2" xfId="2122"/>
    <cellStyle name="쉼표 [0] 2 4 5 2 7" xfId="1450"/>
    <cellStyle name="쉼표 [0] 2 4 5 3" xfId="124"/>
    <cellStyle name="쉼표 [0] 2 4 5 3 2" xfId="208"/>
    <cellStyle name="쉼표 [0] 2 4 5 3 2 2" xfId="376"/>
    <cellStyle name="쉼표 [0] 2 4 5 3 2 2 2" xfId="1048"/>
    <cellStyle name="쉼표 [0] 2 4 5 3 2 2 2 2" xfId="2402"/>
    <cellStyle name="쉼표 [0] 2 4 5 3 2 2 3" xfId="1730"/>
    <cellStyle name="쉼표 [0] 2 4 5 3 2 3" xfId="544"/>
    <cellStyle name="쉼표 [0] 2 4 5 3 2 3 2" xfId="1216"/>
    <cellStyle name="쉼표 [0] 2 4 5 3 2 3 2 2" xfId="2570"/>
    <cellStyle name="쉼표 [0] 2 4 5 3 2 3 3" xfId="1898"/>
    <cellStyle name="쉼표 [0] 2 4 5 3 2 4" xfId="712"/>
    <cellStyle name="쉼표 [0] 2 4 5 3 2 4 2" xfId="1384"/>
    <cellStyle name="쉼표 [0] 2 4 5 3 2 4 2 2" xfId="2738"/>
    <cellStyle name="쉼표 [0] 2 4 5 3 2 4 3" xfId="2066"/>
    <cellStyle name="쉼표 [0] 2 4 5 3 2 5" xfId="880"/>
    <cellStyle name="쉼표 [0] 2 4 5 3 2 5 2" xfId="2234"/>
    <cellStyle name="쉼표 [0] 2 4 5 3 2 6" xfId="1562"/>
    <cellStyle name="쉼표 [0] 2 4 5 3 3" xfId="292"/>
    <cellStyle name="쉼표 [0] 2 4 5 3 3 2" xfId="964"/>
    <cellStyle name="쉼표 [0] 2 4 5 3 3 2 2" xfId="2318"/>
    <cellStyle name="쉼표 [0] 2 4 5 3 3 3" xfId="1646"/>
    <cellStyle name="쉼표 [0] 2 4 5 3 4" xfId="460"/>
    <cellStyle name="쉼표 [0] 2 4 5 3 4 2" xfId="1132"/>
    <cellStyle name="쉼표 [0] 2 4 5 3 4 2 2" xfId="2486"/>
    <cellStyle name="쉼표 [0] 2 4 5 3 4 3" xfId="1814"/>
    <cellStyle name="쉼표 [0] 2 4 5 3 5" xfId="628"/>
    <cellStyle name="쉼표 [0] 2 4 5 3 5 2" xfId="1300"/>
    <cellStyle name="쉼표 [0] 2 4 5 3 5 2 2" xfId="2654"/>
    <cellStyle name="쉼표 [0] 2 4 5 3 5 3" xfId="1982"/>
    <cellStyle name="쉼표 [0] 2 4 5 3 6" xfId="796"/>
    <cellStyle name="쉼표 [0] 2 4 5 3 6 2" xfId="2150"/>
    <cellStyle name="쉼표 [0] 2 4 5 3 7" xfId="1478"/>
    <cellStyle name="쉼표 [0] 2 4 5 4" xfId="152"/>
    <cellStyle name="쉼표 [0] 2 4 5 4 2" xfId="320"/>
    <cellStyle name="쉼표 [0] 2 4 5 4 2 2" xfId="992"/>
    <cellStyle name="쉼표 [0] 2 4 5 4 2 2 2" xfId="2346"/>
    <cellStyle name="쉼표 [0] 2 4 5 4 2 3" xfId="1674"/>
    <cellStyle name="쉼표 [0] 2 4 5 4 3" xfId="488"/>
    <cellStyle name="쉼표 [0] 2 4 5 4 3 2" xfId="1160"/>
    <cellStyle name="쉼표 [0] 2 4 5 4 3 2 2" xfId="2514"/>
    <cellStyle name="쉼표 [0] 2 4 5 4 3 3" xfId="1842"/>
    <cellStyle name="쉼표 [0] 2 4 5 4 4" xfId="656"/>
    <cellStyle name="쉼표 [0] 2 4 5 4 4 2" xfId="1328"/>
    <cellStyle name="쉼표 [0] 2 4 5 4 4 2 2" xfId="2682"/>
    <cellStyle name="쉼표 [0] 2 4 5 4 4 3" xfId="2010"/>
    <cellStyle name="쉼표 [0] 2 4 5 4 5" xfId="824"/>
    <cellStyle name="쉼표 [0] 2 4 5 4 5 2" xfId="2178"/>
    <cellStyle name="쉼표 [0] 2 4 5 4 6" xfId="1506"/>
    <cellStyle name="쉼표 [0] 2 4 5 5" xfId="236"/>
    <cellStyle name="쉼표 [0] 2 4 5 5 2" xfId="908"/>
    <cellStyle name="쉼표 [0] 2 4 5 5 2 2" xfId="2262"/>
    <cellStyle name="쉼표 [0] 2 4 5 5 3" xfId="1590"/>
    <cellStyle name="쉼표 [0] 2 4 5 6" xfId="404"/>
    <cellStyle name="쉼표 [0] 2 4 5 6 2" xfId="1076"/>
    <cellStyle name="쉼표 [0] 2 4 5 6 2 2" xfId="2430"/>
    <cellStyle name="쉼표 [0] 2 4 5 6 3" xfId="1758"/>
    <cellStyle name="쉼표 [0] 2 4 5 7" xfId="572"/>
    <cellStyle name="쉼표 [0] 2 4 5 7 2" xfId="1244"/>
    <cellStyle name="쉼표 [0] 2 4 5 7 2 2" xfId="2598"/>
    <cellStyle name="쉼표 [0] 2 4 5 7 3" xfId="1926"/>
    <cellStyle name="쉼표 [0] 2 4 5 8" xfId="740"/>
    <cellStyle name="쉼표 [0] 2 4 5 8 2" xfId="2094"/>
    <cellStyle name="쉼표 [0] 2 4 5 9" xfId="1422"/>
    <cellStyle name="쉼표 [0] 2 4 6" xfId="72"/>
    <cellStyle name="쉼표 [0] 2 4 6 2" xfId="100"/>
    <cellStyle name="쉼표 [0] 2 4 6 2 2" xfId="184"/>
    <cellStyle name="쉼표 [0] 2 4 6 2 2 2" xfId="352"/>
    <cellStyle name="쉼표 [0] 2 4 6 2 2 2 2" xfId="1024"/>
    <cellStyle name="쉼표 [0] 2 4 6 2 2 2 2 2" xfId="2378"/>
    <cellStyle name="쉼표 [0] 2 4 6 2 2 2 3" xfId="1706"/>
    <cellStyle name="쉼표 [0] 2 4 6 2 2 3" xfId="520"/>
    <cellStyle name="쉼표 [0] 2 4 6 2 2 3 2" xfId="1192"/>
    <cellStyle name="쉼표 [0] 2 4 6 2 2 3 2 2" xfId="2546"/>
    <cellStyle name="쉼표 [0] 2 4 6 2 2 3 3" xfId="1874"/>
    <cellStyle name="쉼표 [0] 2 4 6 2 2 4" xfId="688"/>
    <cellStyle name="쉼표 [0] 2 4 6 2 2 4 2" xfId="1360"/>
    <cellStyle name="쉼표 [0] 2 4 6 2 2 4 2 2" xfId="2714"/>
    <cellStyle name="쉼표 [0] 2 4 6 2 2 4 3" xfId="2042"/>
    <cellStyle name="쉼표 [0] 2 4 6 2 2 5" xfId="856"/>
    <cellStyle name="쉼표 [0] 2 4 6 2 2 5 2" xfId="2210"/>
    <cellStyle name="쉼표 [0] 2 4 6 2 2 6" xfId="1538"/>
    <cellStyle name="쉼표 [0] 2 4 6 2 3" xfId="268"/>
    <cellStyle name="쉼표 [0] 2 4 6 2 3 2" xfId="940"/>
    <cellStyle name="쉼표 [0] 2 4 6 2 3 2 2" xfId="2294"/>
    <cellStyle name="쉼표 [0] 2 4 6 2 3 3" xfId="1622"/>
    <cellStyle name="쉼표 [0] 2 4 6 2 4" xfId="436"/>
    <cellStyle name="쉼표 [0] 2 4 6 2 4 2" xfId="1108"/>
    <cellStyle name="쉼표 [0] 2 4 6 2 4 2 2" xfId="2462"/>
    <cellStyle name="쉼표 [0] 2 4 6 2 4 3" xfId="1790"/>
    <cellStyle name="쉼표 [0] 2 4 6 2 5" xfId="604"/>
    <cellStyle name="쉼표 [0] 2 4 6 2 5 2" xfId="1276"/>
    <cellStyle name="쉼표 [0] 2 4 6 2 5 2 2" xfId="2630"/>
    <cellStyle name="쉼표 [0] 2 4 6 2 5 3" xfId="1958"/>
    <cellStyle name="쉼표 [0] 2 4 6 2 6" xfId="772"/>
    <cellStyle name="쉼표 [0] 2 4 6 2 6 2" xfId="2126"/>
    <cellStyle name="쉼표 [0] 2 4 6 2 7" xfId="1454"/>
    <cellStyle name="쉼표 [0] 2 4 6 3" xfId="128"/>
    <cellStyle name="쉼표 [0] 2 4 6 3 2" xfId="212"/>
    <cellStyle name="쉼표 [0] 2 4 6 3 2 2" xfId="380"/>
    <cellStyle name="쉼표 [0] 2 4 6 3 2 2 2" xfId="1052"/>
    <cellStyle name="쉼표 [0] 2 4 6 3 2 2 2 2" xfId="2406"/>
    <cellStyle name="쉼표 [0] 2 4 6 3 2 2 3" xfId="1734"/>
    <cellStyle name="쉼표 [0] 2 4 6 3 2 3" xfId="548"/>
    <cellStyle name="쉼표 [0] 2 4 6 3 2 3 2" xfId="1220"/>
    <cellStyle name="쉼표 [0] 2 4 6 3 2 3 2 2" xfId="2574"/>
    <cellStyle name="쉼표 [0] 2 4 6 3 2 3 3" xfId="1902"/>
    <cellStyle name="쉼표 [0] 2 4 6 3 2 4" xfId="716"/>
    <cellStyle name="쉼표 [0] 2 4 6 3 2 4 2" xfId="1388"/>
    <cellStyle name="쉼표 [0] 2 4 6 3 2 4 2 2" xfId="2742"/>
    <cellStyle name="쉼표 [0] 2 4 6 3 2 4 3" xfId="2070"/>
    <cellStyle name="쉼표 [0] 2 4 6 3 2 5" xfId="884"/>
    <cellStyle name="쉼표 [0] 2 4 6 3 2 5 2" xfId="2238"/>
    <cellStyle name="쉼표 [0] 2 4 6 3 2 6" xfId="1566"/>
    <cellStyle name="쉼표 [0] 2 4 6 3 3" xfId="296"/>
    <cellStyle name="쉼표 [0] 2 4 6 3 3 2" xfId="968"/>
    <cellStyle name="쉼표 [0] 2 4 6 3 3 2 2" xfId="2322"/>
    <cellStyle name="쉼표 [0] 2 4 6 3 3 3" xfId="1650"/>
    <cellStyle name="쉼표 [0] 2 4 6 3 4" xfId="464"/>
    <cellStyle name="쉼표 [0] 2 4 6 3 4 2" xfId="1136"/>
    <cellStyle name="쉼표 [0] 2 4 6 3 4 2 2" xfId="2490"/>
    <cellStyle name="쉼표 [0] 2 4 6 3 4 3" xfId="1818"/>
    <cellStyle name="쉼표 [0] 2 4 6 3 5" xfId="632"/>
    <cellStyle name="쉼표 [0] 2 4 6 3 5 2" xfId="1304"/>
    <cellStyle name="쉼표 [0] 2 4 6 3 5 2 2" xfId="2658"/>
    <cellStyle name="쉼표 [0] 2 4 6 3 5 3" xfId="1986"/>
    <cellStyle name="쉼표 [0] 2 4 6 3 6" xfId="800"/>
    <cellStyle name="쉼표 [0] 2 4 6 3 6 2" xfId="2154"/>
    <cellStyle name="쉼표 [0] 2 4 6 3 7" xfId="1482"/>
    <cellStyle name="쉼표 [0] 2 4 6 4" xfId="156"/>
    <cellStyle name="쉼표 [0] 2 4 6 4 2" xfId="324"/>
    <cellStyle name="쉼표 [0] 2 4 6 4 2 2" xfId="996"/>
    <cellStyle name="쉼표 [0] 2 4 6 4 2 2 2" xfId="2350"/>
    <cellStyle name="쉼표 [0] 2 4 6 4 2 3" xfId="1678"/>
    <cellStyle name="쉼표 [0] 2 4 6 4 3" xfId="492"/>
    <cellStyle name="쉼표 [0] 2 4 6 4 3 2" xfId="1164"/>
    <cellStyle name="쉼표 [0] 2 4 6 4 3 2 2" xfId="2518"/>
    <cellStyle name="쉼표 [0] 2 4 6 4 3 3" xfId="1846"/>
    <cellStyle name="쉼표 [0] 2 4 6 4 4" xfId="660"/>
    <cellStyle name="쉼표 [0] 2 4 6 4 4 2" xfId="1332"/>
    <cellStyle name="쉼표 [0] 2 4 6 4 4 2 2" xfId="2686"/>
    <cellStyle name="쉼표 [0] 2 4 6 4 4 3" xfId="2014"/>
    <cellStyle name="쉼표 [0] 2 4 6 4 5" xfId="828"/>
    <cellStyle name="쉼표 [0] 2 4 6 4 5 2" xfId="2182"/>
    <cellStyle name="쉼표 [0] 2 4 6 4 6" xfId="1510"/>
    <cellStyle name="쉼표 [0] 2 4 6 5" xfId="240"/>
    <cellStyle name="쉼표 [0] 2 4 6 5 2" xfId="912"/>
    <cellStyle name="쉼표 [0] 2 4 6 5 2 2" xfId="2266"/>
    <cellStyle name="쉼표 [0] 2 4 6 5 3" xfId="1594"/>
    <cellStyle name="쉼표 [0] 2 4 6 6" xfId="408"/>
    <cellStyle name="쉼표 [0] 2 4 6 6 2" xfId="1080"/>
    <cellStyle name="쉼표 [0] 2 4 6 6 2 2" xfId="2434"/>
    <cellStyle name="쉼표 [0] 2 4 6 6 3" xfId="1762"/>
    <cellStyle name="쉼표 [0] 2 4 6 7" xfId="576"/>
    <cellStyle name="쉼표 [0] 2 4 6 7 2" xfId="1248"/>
    <cellStyle name="쉼표 [0] 2 4 6 7 2 2" xfId="2602"/>
    <cellStyle name="쉼표 [0] 2 4 6 7 3" xfId="1930"/>
    <cellStyle name="쉼표 [0] 2 4 6 8" xfId="744"/>
    <cellStyle name="쉼표 [0] 2 4 6 8 2" xfId="2098"/>
    <cellStyle name="쉼표 [0] 2 4 6 9" xfId="1426"/>
    <cellStyle name="쉼표 [0] 2 4 7" xfId="76"/>
    <cellStyle name="쉼표 [0] 2 4 7 2" xfId="104"/>
    <cellStyle name="쉼표 [0] 2 4 7 2 2" xfId="188"/>
    <cellStyle name="쉼표 [0] 2 4 7 2 2 2" xfId="356"/>
    <cellStyle name="쉼표 [0] 2 4 7 2 2 2 2" xfId="1028"/>
    <cellStyle name="쉼표 [0] 2 4 7 2 2 2 2 2" xfId="2382"/>
    <cellStyle name="쉼표 [0] 2 4 7 2 2 2 3" xfId="1710"/>
    <cellStyle name="쉼표 [0] 2 4 7 2 2 3" xfId="524"/>
    <cellStyle name="쉼표 [0] 2 4 7 2 2 3 2" xfId="1196"/>
    <cellStyle name="쉼표 [0] 2 4 7 2 2 3 2 2" xfId="2550"/>
    <cellStyle name="쉼표 [0] 2 4 7 2 2 3 3" xfId="1878"/>
    <cellStyle name="쉼표 [0] 2 4 7 2 2 4" xfId="692"/>
    <cellStyle name="쉼표 [0] 2 4 7 2 2 4 2" xfId="1364"/>
    <cellStyle name="쉼표 [0] 2 4 7 2 2 4 2 2" xfId="2718"/>
    <cellStyle name="쉼표 [0] 2 4 7 2 2 4 3" xfId="2046"/>
    <cellStyle name="쉼표 [0] 2 4 7 2 2 5" xfId="860"/>
    <cellStyle name="쉼표 [0] 2 4 7 2 2 5 2" xfId="2214"/>
    <cellStyle name="쉼표 [0] 2 4 7 2 2 6" xfId="1542"/>
    <cellStyle name="쉼표 [0] 2 4 7 2 3" xfId="272"/>
    <cellStyle name="쉼표 [0] 2 4 7 2 3 2" xfId="944"/>
    <cellStyle name="쉼표 [0] 2 4 7 2 3 2 2" xfId="2298"/>
    <cellStyle name="쉼표 [0] 2 4 7 2 3 3" xfId="1626"/>
    <cellStyle name="쉼표 [0] 2 4 7 2 4" xfId="440"/>
    <cellStyle name="쉼표 [0] 2 4 7 2 4 2" xfId="1112"/>
    <cellStyle name="쉼표 [0] 2 4 7 2 4 2 2" xfId="2466"/>
    <cellStyle name="쉼표 [0] 2 4 7 2 4 3" xfId="1794"/>
    <cellStyle name="쉼표 [0] 2 4 7 2 5" xfId="608"/>
    <cellStyle name="쉼표 [0] 2 4 7 2 5 2" xfId="1280"/>
    <cellStyle name="쉼표 [0] 2 4 7 2 5 2 2" xfId="2634"/>
    <cellStyle name="쉼표 [0] 2 4 7 2 5 3" xfId="1962"/>
    <cellStyle name="쉼표 [0] 2 4 7 2 6" xfId="776"/>
    <cellStyle name="쉼표 [0] 2 4 7 2 6 2" xfId="2130"/>
    <cellStyle name="쉼표 [0] 2 4 7 2 7" xfId="1458"/>
    <cellStyle name="쉼표 [0] 2 4 7 3" xfId="132"/>
    <cellStyle name="쉼표 [0] 2 4 7 3 2" xfId="216"/>
    <cellStyle name="쉼표 [0] 2 4 7 3 2 2" xfId="384"/>
    <cellStyle name="쉼표 [0] 2 4 7 3 2 2 2" xfId="1056"/>
    <cellStyle name="쉼표 [0] 2 4 7 3 2 2 2 2" xfId="2410"/>
    <cellStyle name="쉼표 [0] 2 4 7 3 2 2 3" xfId="1738"/>
    <cellStyle name="쉼표 [0] 2 4 7 3 2 3" xfId="552"/>
    <cellStyle name="쉼표 [0] 2 4 7 3 2 3 2" xfId="1224"/>
    <cellStyle name="쉼표 [0] 2 4 7 3 2 3 2 2" xfId="2578"/>
    <cellStyle name="쉼표 [0] 2 4 7 3 2 3 3" xfId="1906"/>
    <cellStyle name="쉼표 [0] 2 4 7 3 2 4" xfId="720"/>
    <cellStyle name="쉼표 [0] 2 4 7 3 2 4 2" xfId="1392"/>
    <cellStyle name="쉼표 [0] 2 4 7 3 2 4 2 2" xfId="2746"/>
    <cellStyle name="쉼표 [0] 2 4 7 3 2 4 3" xfId="2074"/>
    <cellStyle name="쉼표 [0] 2 4 7 3 2 5" xfId="888"/>
    <cellStyle name="쉼표 [0] 2 4 7 3 2 5 2" xfId="2242"/>
    <cellStyle name="쉼표 [0] 2 4 7 3 2 6" xfId="1570"/>
    <cellStyle name="쉼표 [0] 2 4 7 3 3" xfId="300"/>
    <cellStyle name="쉼표 [0] 2 4 7 3 3 2" xfId="972"/>
    <cellStyle name="쉼표 [0] 2 4 7 3 3 2 2" xfId="2326"/>
    <cellStyle name="쉼표 [0] 2 4 7 3 3 3" xfId="1654"/>
    <cellStyle name="쉼표 [0] 2 4 7 3 4" xfId="468"/>
    <cellStyle name="쉼표 [0] 2 4 7 3 4 2" xfId="1140"/>
    <cellStyle name="쉼표 [0] 2 4 7 3 4 2 2" xfId="2494"/>
    <cellStyle name="쉼표 [0] 2 4 7 3 4 3" xfId="1822"/>
    <cellStyle name="쉼표 [0] 2 4 7 3 5" xfId="636"/>
    <cellStyle name="쉼표 [0] 2 4 7 3 5 2" xfId="1308"/>
    <cellStyle name="쉼표 [0] 2 4 7 3 5 2 2" xfId="2662"/>
    <cellStyle name="쉼표 [0] 2 4 7 3 5 3" xfId="1990"/>
    <cellStyle name="쉼표 [0] 2 4 7 3 6" xfId="804"/>
    <cellStyle name="쉼표 [0] 2 4 7 3 6 2" xfId="2158"/>
    <cellStyle name="쉼표 [0] 2 4 7 3 7" xfId="1486"/>
    <cellStyle name="쉼표 [0] 2 4 7 4" xfId="160"/>
    <cellStyle name="쉼표 [0] 2 4 7 4 2" xfId="328"/>
    <cellStyle name="쉼표 [0] 2 4 7 4 2 2" xfId="1000"/>
    <cellStyle name="쉼표 [0] 2 4 7 4 2 2 2" xfId="2354"/>
    <cellStyle name="쉼표 [0] 2 4 7 4 2 3" xfId="1682"/>
    <cellStyle name="쉼표 [0] 2 4 7 4 3" xfId="496"/>
    <cellStyle name="쉼표 [0] 2 4 7 4 3 2" xfId="1168"/>
    <cellStyle name="쉼표 [0] 2 4 7 4 3 2 2" xfId="2522"/>
    <cellStyle name="쉼표 [0] 2 4 7 4 3 3" xfId="1850"/>
    <cellStyle name="쉼표 [0] 2 4 7 4 4" xfId="664"/>
    <cellStyle name="쉼표 [0] 2 4 7 4 4 2" xfId="1336"/>
    <cellStyle name="쉼표 [0] 2 4 7 4 4 2 2" xfId="2690"/>
    <cellStyle name="쉼표 [0] 2 4 7 4 4 3" xfId="2018"/>
    <cellStyle name="쉼표 [0] 2 4 7 4 5" xfId="832"/>
    <cellStyle name="쉼표 [0] 2 4 7 4 5 2" xfId="2186"/>
    <cellStyle name="쉼표 [0] 2 4 7 4 6" xfId="1514"/>
    <cellStyle name="쉼표 [0] 2 4 7 5" xfId="244"/>
    <cellStyle name="쉼표 [0] 2 4 7 5 2" xfId="916"/>
    <cellStyle name="쉼표 [0] 2 4 7 5 2 2" xfId="2270"/>
    <cellStyle name="쉼표 [0] 2 4 7 5 3" xfId="1598"/>
    <cellStyle name="쉼표 [0] 2 4 7 6" xfId="412"/>
    <cellStyle name="쉼표 [0] 2 4 7 6 2" xfId="1084"/>
    <cellStyle name="쉼표 [0] 2 4 7 6 2 2" xfId="2438"/>
    <cellStyle name="쉼표 [0] 2 4 7 6 3" xfId="1766"/>
    <cellStyle name="쉼표 [0] 2 4 7 7" xfId="580"/>
    <cellStyle name="쉼표 [0] 2 4 7 7 2" xfId="1252"/>
    <cellStyle name="쉼표 [0] 2 4 7 7 2 2" xfId="2606"/>
    <cellStyle name="쉼표 [0] 2 4 7 7 3" xfId="1934"/>
    <cellStyle name="쉼표 [0] 2 4 7 8" xfId="748"/>
    <cellStyle name="쉼표 [0] 2 4 7 8 2" xfId="2102"/>
    <cellStyle name="쉼표 [0] 2 4 7 9" xfId="1430"/>
    <cellStyle name="쉼표 [0] 2 4 8" xfId="80"/>
    <cellStyle name="쉼표 [0] 2 4 8 2" xfId="164"/>
    <cellStyle name="쉼표 [0] 2 4 8 2 2" xfId="332"/>
    <cellStyle name="쉼표 [0] 2 4 8 2 2 2" xfId="1004"/>
    <cellStyle name="쉼표 [0] 2 4 8 2 2 2 2" xfId="2358"/>
    <cellStyle name="쉼표 [0] 2 4 8 2 2 3" xfId="1686"/>
    <cellStyle name="쉼표 [0] 2 4 8 2 3" xfId="500"/>
    <cellStyle name="쉼표 [0] 2 4 8 2 3 2" xfId="1172"/>
    <cellStyle name="쉼표 [0] 2 4 8 2 3 2 2" xfId="2526"/>
    <cellStyle name="쉼표 [0] 2 4 8 2 3 3" xfId="1854"/>
    <cellStyle name="쉼표 [0] 2 4 8 2 4" xfId="668"/>
    <cellStyle name="쉼표 [0] 2 4 8 2 4 2" xfId="1340"/>
    <cellStyle name="쉼표 [0] 2 4 8 2 4 2 2" xfId="2694"/>
    <cellStyle name="쉼표 [0] 2 4 8 2 4 3" xfId="2022"/>
    <cellStyle name="쉼표 [0] 2 4 8 2 5" xfId="836"/>
    <cellStyle name="쉼표 [0] 2 4 8 2 5 2" xfId="2190"/>
    <cellStyle name="쉼표 [0] 2 4 8 2 6" xfId="1518"/>
    <cellStyle name="쉼표 [0] 2 4 8 3" xfId="248"/>
    <cellStyle name="쉼표 [0] 2 4 8 3 2" xfId="920"/>
    <cellStyle name="쉼표 [0] 2 4 8 3 2 2" xfId="2274"/>
    <cellStyle name="쉼표 [0] 2 4 8 3 3" xfId="1602"/>
    <cellStyle name="쉼표 [0] 2 4 8 4" xfId="416"/>
    <cellStyle name="쉼표 [0] 2 4 8 4 2" xfId="1088"/>
    <cellStyle name="쉼표 [0] 2 4 8 4 2 2" xfId="2442"/>
    <cellStyle name="쉼표 [0] 2 4 8 4 3" xfId="1770"/>
    <cellStyle name="쉼표 [0] 2 4 8 5" xfId="584"/>
    <cellStyle name="쉼표 [0] 2 4 8 5 2" xfId="1256"/>
    <cellStyle name="쉼표 [0] 2 4 8 5 2 2" xfId="2610"/>
    <cellStyle name="쉼표 [0] 2 4 8 5 3" xfId="1938"/>
    <cellStyle name="쉼표 [0] 2 4 8 6" xfId="752"/>
    <cellStyle name="쉼표 [0] 2 4 8 6 2" xfId="2106"/>
    <cellStyle name="쉼표 [0] 2 4 8 7" xfId="1434"/>
    <cellStyle name="쉼표 [0] 2 4 9" xfId="108"/>
    <cellStyle name="쉼표 [0] 2 4 9 2" xfId="192"/>
    <cellStyle name="쉼표 [0] 2 4 9 2 2" xfId="360"/>
    <cellStyle name="쉼표 [0] 2 4 9 2 2 2" xfId="1032"/>
    <cellStyle name="쉼표 [0] 2 4 9 2 2 2 2" xfId="2386"/>
    <cellStyle name="쉼표 [0] 2 4 9 2 2 3" xfId="1714"/>
    <cellStyle name="쉼표 [0] 2 4 9 2 3" xfId="528"/>
    <cellStyle name="쉼표 [0] 2 4 9 2 3 2" xfId="1200"/>
    <cellStyle name="쉼표 [0] 2 4 9 2 3 2 2" xfId="2554"/>
    <cellStyle name="쉼표 [0] 2 4 9 2 3 3" xfId="1882"/>
    <cellStyle name="쉼표 [0] 2 4 9 2 4" xfId="696"/>
    <cellStyle name="쉼표 [0] 2 4 9 2 4 2" xfId="1368"/>
    <cellStyle name="쉼표 [0] 2 4 9 2 4 2 2" xfId="2722"/>
    <cellStyle name="쉼표 [0] 2 4 9 2 4 3" xfId="2050"/>
    <cellStyle name="쉼표 [0] 2 4 9 2 5" xfId="864"/>
    <cellStyle name="쉼표 [0] 2 4 9 2 5 2" xfId="2218"/>
    <cellStyle name="쉼표 [0] 2 4 9 2 6" xfId="1546"/>
    <cellStyle name="쉼표 [0] 2 4 9 3" xfId="276"/>
    <cellStyle name="쉼표 [0] 2 4 9 3 2" xfId="948"/>
    <cellStyle name="쉼표 [0] 2 4 9 3 2 2" xfId="2302"/>
    <cellStyle name="쉼표 [0] 2 4 9 3 3" xfId="1630"/>
    <cellStyle name="쉼표 [0] 2 4 9 4" xfId="444"/>
    <cellStyle name="쉼표 [0] 2 4 9 4 2" xfId="1116"/>
    <cellStyle name="쉼표 [0] 2 4 9 4 2 2" xfId="2470"/>
    <cellStyle name="쉼표 [0] 2 4 9 4 3" xfId="1798"/>
    <cellStyle name="쉼표 [0] 2 4 9 5" xfId="612"/>
    <cellStyle name="쉼표 [0] 2 4 9 5 2" xfId="1284"/>
    <cellStyle name="쉼표 [0] 2 4 9 5 2 2" xfId="2638"/>
    <cellStyle name="쉼표 [0] 2 4 9 5 3" xfId="1966"/>
    <cellStyle name="쉼표 [0] 2 4 9 6" xfId="780"/>
    <cellStyle name="쉼표 [0] 2 4 9 6 2" xfId="2134"/>
    <cellStyle name="쉼표 [0] 2 4 9 7" xfId="1462"/>
    <cellStyle name="쉼표 [0] 2 5" xfId="12"/>
    <cellStyle name="쉼표 [0] 2 5 10" xfId="1407"/>
    <cellStyle name="쉼표 [0] 2 5 11" xfId="53"/>
    <cellStyle name="쉼표 [0] 2 5 2" xfId="81"/>
    <cellStyle name="쉼표 [0] 2 5 2 2" xfId="165"/>
    <cellStyle name="쉼표 [0] 2 5 2 2 2" xfId="333"/>
    <cellStyle name="쉼표 [0] 2 5 2 2 2 2" xfId="1005"/>
    <cellStyle name="쉼표 [0] 2 5 2 2 2 2 2" xfId="2359"/>
    <cellStyle name="쉼표 [0] 2 5 2 2 2 3" xfId="1687"/>
    <cellStyle name="쉼표 [0] 2 5 2 2 3" xfId="501"/>
    <cellStyle name="쉼표 [0] 2 5 2 2 3 2" xfId="1173"/>
    <cellStyle name="쉼표 [0] 2 5 2 2 3 2 2" xfId="2527"/>
    <cellStyle name="쉼표 [0] 2 5 2 2 3 3" xfId="1855"/>
    <cellStyle name="쉼표 [0] 2 5 2 2 4" xfId="669"/>
    <cellStyle name="쉼표 [0] 2 5 2 2 4 2" xfId="1341"/>
    <cellStyle name="쉼표 [0] 2 5 2 2 4 2 2" xfId="2695"/>
    <cellStyle name="쉼표 [0] 2 5 2 2 4 3" xfId="2023"/>
    <cellStyle name="쉼표 [0] 2 5 2 2 5" xfId="837"/>
    <cellStyle name="쉼표 [0] 2 5 2 2 5 2" xfId="2191"/>
    <cellStyle name="쉼표 [0] 2 5 2 2 6" xfId="1519"/>
    <cellStyle name="쉼표 [0] 2 5 2 3" xfId="249"/>
    <cellStyle name="쉼표 [0] 2 5 2 3 2" xfId="921"/>
    <cellStyle name="쉼표 [0] 2 5 2 3 2 2" xfId="2275"/>
    <cellStyle name="쉼표 [0] 2 5 2 3 3" xfId="1603"/>
    <cellStyle name="쉼표 [0] 2 5 2 4" xfId="417"/>
    <cellStyle name="쉼표 [0] 2 5 2 4 2" xfId="1089"/>
    <cellStyle name="쉼표 [0] 2 5 2 4 2 2" xfId="2443"/>
    <cellStyle name="쉼표 [0] 2 5 2 4 3" xfId="1771"/>
    <cellStyle name="쉼표 [0] 2 5 2 5" xfId="585"/>
    <cellStyle name="쉼표 [0] 2 5 2 5 2" xfId="1257"/>
    <cellStyle name="쉼표 [0] 2 5 2 5 2 2" xfId="2611"/>
    <cellStyle name="쉼표 [0] 2 5 2 5 3" xfId="1939"/>
    <cellStyle name="쉼표 [0] 2 5 2 6" xfId="753"/>
    <cellStyle name="쉼표 [0] 2 5 2 6 2" xfId="2107"/>
    <cellStyle name="쉼표 [0] 2 5 2 7" xfId="1435"/>
    <cellStyle name="쉼표 [0] 2 5 3" xfId="109"/>
    <cellStyle name="쉼표 [0] 2 5 3 2" xfId="193"/>
    <cellStyle name="쉼표 [0] 2 5 3 2 2" xfId="361"/>
    <cellStyle name="쉼표 [0] 2 5 3 2 2 2" xfId="1033"/>
    <cellStyle name="쉼표 [0] 2 5 3 2 2 2 2" xfId="2387"/>
    <cellStyle name="쉼표 [0] 2 5 3 2 2 3" xfId="1715"/>
    <cellStyle name="쉼표 [0] 2 5 3 2 3" xfId="529"/>
    <cellStyle name="쉼표 [0] 2 5 3 2 3 2" xfId="1201"/>
    <cellStyle name="쉼표 [0] 2 5 3 2 3 2 2" xfId="2555"/>
    <cellStyle name="쉼표 [0] 2 5 3 2 3 3" xfId="1883"/>
    <cellStyle name="쉼표 [0] 2 5 3 2 4" xfId="697"/>
    <cellStyle name="쉼표 [0] 2 5 3 2 4 2" xfId="1369"/>
    <cellStyle name="쉼표 [0] 2 5 3 2 4 2 2" xfId="2723"/>
    <cellStyle name="쉼표 [0] 2 5 3 2 4 3" xfId="2051"/>
    <cellStyle name="쉼표 [0] 2 5 3 2 5" xfId="865"/>
    <cellStyle name="쉼표 [0] 2 5 3 2 5 2" xfId="2219"/>
    <cellStyle name="쉼표 [0] 2 5 3 2 6" xfId="1547"/>
    <cellStyle name="쉼표 [0] 2 5 3 3" xfId="277"/>
    <cellStyle name="쉼표 [0] 2 5 3 3 2" xfId="949"/>
    <cellStyle name="쉼표 [0] 2 5 3 3 2 2" xfId="2303"/>
    <cellStyle name="쉼표 [0] 2 5 3 3 3" xfId="1631"/>
    <cellStyle name="쉼표 [0] 2 5 3 4" xfId="445"/>
    <cellStyle name="쉼표 [0] 2 5 3 4 2" xfId="1117"/>
    <cellStyle name="쉼표 [0] 2 5 3 4 2 2" xfId="2471"/>
    <cellStyle name="쉼표 [0] 2 5 3 4 3" xfId="1799"/>
    <cellStyle name="쉼표 [0] 2 5 3 5" xfId="613"/>
    <cellStyle name="쉼표 [0] 2 5 3 5 2" xfId="1285"/>
    <cellStyle name="쉼표 [0] 2 5 3 5 2 2" xfId="2639"/>
    <cellStyle name="쉼표 [0] 2 5 3 5 3" xfId="1967"/>
    <cellStyle name="쉼표 [0] 2 5 3 6" xfId="781"/>
    <cellStyle name="쉼표 [0] 2 5 3 6 2" xfId="2135"/>
    <cellStyle name="쉼표 [0] 2 5 3 7" xfId="1463"/>
    <cellStyle name="쉼표 [0] 2 5 4" xfId="137"/>
    <cellStyle name="쉼표 [0] 2 5 4 2" xfId="305"/>
    <cellStyle name="쉼표 [0] 2 5 4 2 2" xfId="977"/>
    <cellStyle name="쉼표 [0] 2 5 4 2 2 2" xfId="2331"/>
    <cellStyle name="쉼표 [0] 2 5 4 2 3" xfId="1659"/>
    <cellStyle name="쉼표 [0] 2 5 4 3" xfId="473"/>
    <cellStyle name="쉼표 [0] 2 5 4 3 2" xfId="1145"/>
    <cellStyle name="쉼표 [0] 2 5 4 3 2 2" xfId="2499"/>
    <cellStyle name="쉼표 [0] 2 5 4 3 3" xfId="1827"/>
    <cellStyle name="쉼표 [0] 2 5 4 4" xfId="641"/>
    <cellStyle name="쉼표 [0] 2 5 4 4 2" xfId="1313"/>
    <cellStyle name="쉼표 [0] 2 5 4 4 2 2" xfId="2667"/>
    <cellStyle name="쉼표 [0] 2 5 4 4 3" xfId="1995"/>
    <cellStyle name="쉼표 [0] 2 5 4 5" xfId="809"/>
    <cellStyle name="쉼표 [0] 2 5 4 5 2" xfId="2163"/>
    <cellStyle name="쉼표 [0] 2 5 4 6" xfId="1491"/>
    <cellStyle name="쉼표 [0] 2 5 5" xfId="221"/>
    <cellStyle name="쉼표 [0] 2 5 5 2" xfId="893"/>
    <cellStyle name="쉼표 [0] 2 5 5 2 2" xfId="2247"/>
    <cellStyle name="쉼표 [0] 2 5 5 3" xfId="1575"/>
    <cellStyle name="쉼표 [0] 2 5 6" xfId="389"/>
    <cellStyle name="쉼표 [0] 2 5 6 2" xfId="1061"/>
    <cellStyle name="쉼표 [0] 2 5 6 2 2" xfId="2415"/>
    <cellStyle name="쉼표 [0] 2 5 6 3" xfId="1743"/>
    <cellStyle name="쉼표 [0] 2 5 7" xfId="557"/>
    <cellStyle name="쉼표 [0] 2 5 7 2" xfId="1229"/>
    <cellStyle name="쉼표 [0] 2 5 7 2 2" xfId="2583"/>
    <cellStyle name="쉼표 [0] 2 5 7 3" xfId="1911"/>
    <cellStyle name="쉼표 [0] 2 5 8" xfId="725"/>
    <cellStyle name="쉼표 [0] 2 5 8 2" xfId="2079"/>
    <cellStyle name="쉼표 [0] 2 5 9" xfId="1397"/>
    <cellStyle name="쉼표 [0] 2 6" xfId="20"/>
    <cellStyle name="쉼표 [0] 2 6 10" xfId="57"/>
    <cellStyle name="쉼표 [0] 2 6 2" xfId="85"/>
    <cellStyle name="쉼표 [0] 2 6 2 2" xfId="169"/>
    <cellStyle name="쉼표 [0] 2 6 2 2 2" xfId="337"/>
    <cellStyle name="쉼표 [0] 2 6 2 2 2 2" xfId="1009"/>
    <cellStyle name="쉼표 [0] 2 6 2 2 2 2 2" xfId="2363"/>
    <cellStyle name="쉼표 [0] 2 6 2 2 2 3" xfId="1691"/>
    <cellStyle name="쉼표 [0] 2 6 2 2 3" xfId="505"/>
    <cellStyle name="쉼표 [0] 2 6 2 2 3 2" xfId="1177"/>
    <cellStyle name="쉼표 [0] 2 6 2 2 3 2 2" xfId="2531"/>
    <cellStyle name="쉼표 [0] 2 6 2 2 3 3" xfId="1859"/>
    <cellStyle name="쉼표 [0] 2 6 2 2 4" xfId="673"/>
    <cellStyle name="쉼표 [0] 2 6 2 2 4 2" xfId="1345"/>
    <cellStyle name="쉼표 [0] 2 6 2 2 4 2 2" xfId="2699"/>
    <cellStyle name="쉼표 [0] 2 6 2 2 4 3" xfId="2027"/>
    <cellStyle name="쉼표 [0] 2 6 2 2 5" xfId="841"/>
    <cellStyle name="쉼표 [0] 2 6 2 2 5 2" xfId="2195"/>
    <cellStyle name="쉼표 [0] 2 6 2 2 6" xfId="1523"/>
    <cellStyle name="쉼표 [0] 2 6 2 3" xfId="253"/>
    <cellStyle name="쉼표 [0] 2 6 2 3 2" xfId="925"/>
    <cellStyle name="쉼표 [0] 2 6 2 3 2 2" xfId="2279"/>
    <cellStyle name="쉼표 [0] 2 6 2 3 3" xfId="1607"/>
    <cellStyle name="쉼표 [0] 2 6 2 4" xfId="421"/>
    <cellStyle name="쉼표 [0] 2 6 2 4 2" xfId="1093"/>
    <cellStyle name="쉼표 [0] 2 6 2 4 2 2" xfId="2447"/>
    <cellStyle name="쉼표 [0] 2 6 2 4 3" xfId="1775"/>
    <cellStyle name="쉼표 [0] 2 6 2 5" xfId="589"/>
    <cellStyle name="쉼표 [0] 2 6 2 5 2" xfId="1261"/>
    <cellStyle name="쉼표 [0] 2 6 2 5 2 2" xfId="2615"/>
    <cellStyle name="쉼표 [0] 2 6 2 5 3" xfId="1943"/>
    <cellStyle name="쉼표 [0] 2 6 2 6" xfId="757"/>
    <cellStyle name="쉼표 [0] 2 6 2 6 2" xfId="2111"/>
    <cellStyle name="쉼표 [0] 2 6 2 7" xfId="1439"/>
    <cellStyle name="쉼표 [0] 2 6 3" xfId="113"/>
    <cellStyle name="쉼표 [0] 2 6 3 2" xfId="197"/>
    <cellStyle name="쉼표 [0] 2 6 3 2 2" xfId="365"/>
    <cellStyle name="쉼표 [0] 2 6 3 2 2 2" xfId="1037"/>
    <cellStyle name="쉼표 [0] 2 6 3 2 2 2 2" xfId="2391"/>
    <cellStyle name="쉼표 [0] 2 6 3 2 2 3" xfId="1719"/>
    <cellStyle name="쉼표 [0] 2 6 3 2 3" xfId="533"/>
    <cellStyle name="쉼표 [0] 2 6 3 2 3 2" xfId="1205"/>
    <cellStyle name="쉼표 [0] 2 6 3 2 3 2 2" xfId="2559"/>
    <cellStyle name="쉼표 [0] 2 6 3 2 3 3" xfId="1887"/>
    <cellStyle name="쉼표 [0] 2 6 3 2 4" xfId="701"/>
    <cellStyle name="쉼표 [0] 2 6 3 2 4 2" xfId="1373"/>
    <cellStyle name="쉼표 [0] 2 6 3 2 4 2 2" xfId="2727"/>
    <cellStyle name="쉼표 [0] 2 6 3 2 4 3" xfId="2055"/>
    <cellStyle name="쉼표 [0] 2 6 3 2 5" xfId="869"/>
    <cellStyle name="쉼표 [0] 2 6 3 2 5 2" xfId="2223"/>
    <cellStyle name="쉼표 [0] 2 6 3 2 6" xfId="1551"/>
    <cellStyle name="쉼표 [0] 2 6 3 3" xfId="281"/>
    <cellStyle name="쉼표 [0] 2 6 3 3 2" xfId="953"/>
    <cellStyle name="쉼표 [0] 2 6 3 3 2 2" xfId="2307"/>
    <cellStyle name="쉼표 [0] 2 6 3 3 3" xfId="1635"/>
    <cellStyle name="쉼표 [0] 2 6 3 4" xfId="449"/>
    <cellStyle name="쉼표 [0] 2 6 3 4 2" xfId="1121"/>
    <cellStyle name="쉼표 [0] 2 6 3 4 2 2" xfId="2475"/>
    <cellStyle name="쉼표 [0] 2 6 3 4 3" xfId="1803"/>
    <cellStyle name="쉼표 [0] 2 6 3 5" xfId="617"/>
    <cellStyle name="쉼표 [0] 2 6 3 5 2" xfId="1289"/>
    <cellStyle name="쉼표 [0] 2 6 3 5 2 2" xfId="2643"/>
    <cellStyle name="쉼표 [0] 2 6 3 5 3" xfId="1971"/>
    <cellStyle name="쉼표 [0] 2 6 3 6" xfId="785"/>
    <cellStyle name="쉼표 [0] 2 6 3 6 2" xfId="2139"/>
    <cellStyle name="쉼표 [0] 2 6 3 7" xfId="1467"/>
    <cellStyle name="쉼표 [0] 2 6 4" xfId="141"/>
    <cellStyle name="쉼표 [0] 2 6 4 2" xfId="309"/>
    <cellStyle name="쉼표 [0] 2 6 4 2 2" xfId="981"/>
    <cellStyle name="쉼표 [0] 2 6 4 2 2 2" xfId="2335"/>
    <cellStyle name="쉼표 [0] 2 6 4 2 3" xfId="1663"/>
    <cellStyle name="쉼표 [0] 2 6 4 3" xfId="477"/>
    <cellStyle name="쉼표 [0] 2 6 4 3 2" xfId="1149"/>
    <cellStyle name="쉼표 [0] 2 6 4 3 2 2" xfId="2503"/>
    <cellStyle name="쉼표 [0] 2 6 4 3 3" xfId="1831"/>
    <cellStyle name="쉼표 [0] 2 6 4 4" xfId="645"/>
    <cellStyle name="쉼표 [0] 2 6 4 4 2" xfId="1317"/>
    <cellStyle name="쉼표 [0] 2 6 4 4 2 2" xfId="2671"/>
    <cellStyle name="쉼표 [0] 2 6 4 4 3" xfId="1999"/>
    <cellStyle name="쉼표 [0] 2 6 4 5" xfId="813"/>
    <cellStyle name="쉼표 [0] 2 6 4 5 2" xfId="2167"/>
    <cellStyle name="쉼표 [0] 2 6 4 6" xfId="1495"/>
    <cellStyle name="쉼표 [0] 2 6 5" xfId="225"/>
    <cellStyle name="쉼표 [0] 2 6 5 2" xfId="897"/>
    <cellStyle name="쉼표 [0] 2 6 5 2 2" xfId="2251"/>
    <cellStyle name="쉼표 [0] 2 6 5 3" xfId="1579"/>
    <cellStyle name="쉼표 [0] 2 6 6" xfId="393"/>
    <cellStyle name="쉼표 [0] 2 6 6 2" xfId="1065"/>
    <cellStyle name="쉼표 [0] 2 6 6 2 2" xfId="2419"/>
    <cellStyle name="쉼표 [0] 2 6 6 3" xfId="1747"/>
    <cellStyle name="쉼표 [0] 2 6 7" xfId="561"/>
    <cellStyle name="쉼표 [0] 2 6 7 2" xfId="1233"/>
    <cellStyle name="쉼표 [0] 2 6 7 2 2" xfId="2587"/>
    <cellStyle name="쉼표 [0] 2 6 7 3" xfId="1915"/>
    <cellStyle name="쉼표 [0] 2 6 8" xfId="729"/>
    <cellStyle name="쉼표 [0] 2 6 8 2" xfId="2083"/>
    <cellStyle name="쉼표 [0] 2 6 9" xfId="1411"/>
    <cellStyle name="쉼표 [0] 2 7" xfId="28"/>
    <cellStyle name="쉼표 [0] 2 7 10" xfId="61"/>
    <cellStyle name="쉼표 [0] 2 7 2" xfId="89"/>
    <cellStyle name="쉼표 [0] 2 7 2 2" xfId="173"/>
    <cellStyle name="쉼표 [0] 2 7 2 2 2" xfId="341"/>
    <cellStyle name="쉼표 [0] 2 7 2 2 2 2" xfId="1013"/>
    <cellStyle name="쉼표 [0] 2 7 2 2 2 2 2" xfId="2367"/>
    <cellStyle name="쉼표 [0] 2 7 2 2 2 3" xfId="1695"/>
    <cellStyle name="쉼표 [0] 2 7 2 2 3" xfId="509"/>
    <cellStyle name="쉼표 [0] 2 7 2 2 3 2" xfId="1181"/>
    <cellStyle name="쉼표 [0] 2 7 2 2 3 2 2" xfId="2535"/>
    <cellStyle name="쉼표 [0] 2 7 2 2 3 3" xfId="1863"/>
    <cellStyle name="쉼표 [0] 2 7 2 2 4" xfId="677"/>
    <cellStyle name="쉼표 [0] 2 7 2 2 4 2" xfId="1349"/>
    <cellStyle name="쉼표 [0] 2 7 2 2 4 2 2" xfId="2703"/>
    <cellStyle name="쉼표 [0] 2 7 2 2 4 3" xfId="2031"/>
    <cellStyle name="쉼표 [0] 2 7 2 2 5" xfId="845"/>
    <cellStyle name="쉼표 [0] 2 7 2 2 5 2" xfId="2199"/>
    <cellStyle name="쉼표 [0] 2 7 2 2 6" xfId="1527"/>
    <cellStyle name="쉼표 [0] 2 7 2 3" xfId="257"/>
    <cellStyle name="쉼표 [0] 2 7 2 3 2" xfId="929"/>
    <cellStyle name="쉼표 [0] 2 7 2 3 2 2" xfId="2283"/>
    <cellStyle name="쉼표 [0] 2 7 2 3 3" xfId="1611"/>
    <cellStyle name="쉼표 [0] 2 7 2 4" xfId="425"/>
    <cellStyle name="쉼표 [0] 2 7 2 4 2" xfId="1097"/>
    <cellStyle name="쉼표 [0] 2 7 2 4 2 2" xfId="2451"/>
    <cellStyle name="쉼표 [0] 2 7 2 4 3" xfId="1779"/>
    <cellStyle name="쉼표 [0] 2 7 2 5" xfId="593"/>
    <cellStyle name="쉼표 [0] 2 7 2 5 2" xfId="1265"/>
    <cellStyle name="쉼표 [0] 2 7 2 5 2 2" xfId="2619"/>
    <cellStyle name="쉼표 [0] 2 7 2 5 3" xfId="1947"/>
    <cellStyle name="쉼표 [0] 2 7 2 6" xfId="761"/>
    <cellStyle name="쉼표 [0] 2 7 2 6 2" xfId="2115"/>
    <cellStyle name="쉼표 [0] 2 7 2 7" xfId="1443"/>
    <cellStyle name="쉼표 [0] 2 7 3" xfId="117"/>
    <cellStyle name="쉼표 [0] 2 7 3 2" xfId="201"/>
    <cellStyle name="쉼표 [0] 2 7 3 2 2" xfId="369"/>
    <cellStyle name="쉼표 [0] 2 7 3 2 2 2" xfId="1041"/>
    <cellStyle name="쉼표 [0] 2 7 3 2 2 2 2" xfId="2395"/>
    <cellStyle name="쉼표 [0] 2 7 3 2 2 3" xfId="1723"/>
    <cellStyle name="쉼표 [0] 2 7 3 2 3" xfId="537"/>
    <cellStyle name="쉼표 [0] 2 7 3 2 3 2" xfId="1209"/>
    <cellStyle name="쉼표 [0] 2 7 3 2 3 2 2" xfId="2563"/>
    <cellStyle name="쉼표 [0] 2 7 3 2 3 3" xfId="1891"/>
    <cellStyle name="쉼표 [0] 2 7 3 2 4" xfId="705"/>
    <cellStyle name="쉼표 [0] 2 7 3 2 4 2" xfId="1377"/>
    <cellStyle name="쉼표 [0] 2 7 3 2 4 2 2" xfId="2731"/>
    <cellStyle name="쉼표 [0] 2 7 3 2 4 3" xfId="2059"/>
    <cellStyle name="쉼표 [0] 2 7 3 2 5" xfId="873"/>
    <cellStyle name="쉼표 [0] 2 7 3 2 5 2" xfId="2227"/>
    <cellStyle name="쉼표 [0] 2 7 3 2 6" xfId="1555"/>
    <cellStyle name="쉼표 [0] 2 7 3 3" xfId="285"/>
    <cellStyle name="쉼표 [0] 2 7 3 3 2" xfId="957"/>
    <cellStyle name="쉼표 [0] 2 7 3 3 2 2" xfId="2311"/>
    <cellStyle name="쉼표 [0] 2 7 3 3 3" xfId="1639"/>
    <cellStyle name="쉼표 [0] 2 7 3 4" xfId="453"/>
    <cellStyle name="쉼표 [0] 2 7 3 4 2" xfId="1125"/>
    <cellStyle name="쉼표 [0] 2 7 3 4 2 2" xfId="2479"/>
    <cellStyle name="쉼표 [0] 2 7 3 4 3" xfId="1807"/>
    <cellStyle name="쉼표 [0] 2 7 3 5" xfId="621"/>
    <cellStyle name="쉼표 [0] 2 7 3 5 2" xfId="1293"/>
    <cellStyle name="쉼표 [0] 2 7 3 5 2 2" xfId="2647"/>
    <cellStyle name="쉼표 [0] 2 7 3 5 3" xfId="1975"/>
    <cellStyle name="쉼표 [0] 2 7 3 6" xfId="789"/>
    <cellStyle name="쉼표 [0] 2 7 3 6 2" xfId="2143"/>
    <cellStyle name="쉼표 [0] 2 7 3 7" xfId="1471"/>
    <cellStyle name="쉼표 [0] 2 7 4" xfId="145"/>
    <cellStyle name="쉼표 [0] 2 7 4 2" xfId="313"/>
    <cellStyle name="쉼표 [0] 2 7 4 2 2" xfId="985"/>
    <cellStyle name="쉼표 [0] 2 7 4 2 2 2" xfId="2339"/>
    <cellStyle name="쉼표 [0] 2 7 4 2 3" xfId="1667"/>
    <cellStyle name="쉼표 [0] 2 7 4 3" xfId="481"/>
    <cellStyle name="쉼표 [0] 2 7 4 3 2" xfId="1153"/>
    <cellStyle name="쉼표 [0] 2 7 4 3 2 2" xfId="2507"/>
    <cellStyle name="쉼표 [0] 2 7 4 3 3" xfId="1835"/>
    <cellStyle name="쉼표 [0] 2 7 4 4" xfId="649"/>
    <cellStyle name="쉼표 [0] 2 7 4 4 2" xfId="1321"/>
    <cellStyle name="쉼표 [0] 2 7 4 4 2 2" xfId="2675"/>
    <cellStyle name="쉼표 [0] 2 7 4 4 3" xfId="2003"/>
    <cellStyle name="쉼표 [0] 2 7 4 5" xfId="817"/>
    <cellStyle name="쉼표 [0] 2 7 4 5 2" xfId="2171"/>
    <cellStyle name="쉼표 [0] 2 7 4 6" xfId="1499"/>
    <cellStyle name="쉼표 [0] 2 7 5" xfId="229"/>
    <cellStyle name="쉼표 [0] 2 7 5 2" xfId="901"/>
    <cellStyle name="쉼표 [0] 2 7 5 2 2" xfId="2255"/>
    <cellStyle name="쉼표 [0] 2 7 5 3" xfId="1583"/>
    <cellStyle name="쉼표 [0] 2 7 6" xfId="397"/>
    <cellStyle name="쉼표 [0] 2 7 6 2" xfId="1069"/>
    <cellStyle name="쉼표 [0] 2 7 6 2 2" xfId="2423"/>
    <cellStyle name="쉼표 [0] 2 7 6 3" xfId="1751"/>
    <cellStyle name="쉼표 [0] 2 7 7" xfId="565"/>
    <cellStyle name="쉼표 [0] 2 7 7 2" xfId="1237"/>
    <cellStyle name="쉼표 [0] 2 7 7 2 2" xfId="2591"/>
    <cellStyle name="쉼표 [0] 2 7 7 3" xfId="1919"/>
    <cellStyle name="쉼표 [0] 2 7 8" xfId="733"/>
    <cellStyle name="쉼표 [0] 2 7 8 2" xfId="2087"/>
    <cellStyle name="쉼표 [0] 2 7 9" xfId="1415"/>
    <cellStyle name="쉼표 [0] 2 8" xfId="36"/>
    <cellStyle name="쉼표 [0] 2 8 10" xfId="65"/>
    <cellStyle name="쉼표 [0] 2 8 2" xfId="93"/>
    <cellStyle name="쉼표 [0] 2 8 2 2" xfId="177"/>
    <cellStyle name="쉼표 [0] 2 8 2 2 2" xfId="345"/>
    <cellStyle name="쉼표 [0] 2 8 2 2 2 2" xfId="1017"/>
    <cellStyle name="쉼표 [0] 2 8 2 2 2 2 2" xfId="2371"/>
    <cellStyle name="쉼표 [0] 2 8 2 2 2 3" xfId="1699"/>
    <cellStyle name="쉼표 [0] 2 8 2 2 3" xfId="513"/>
    <cellStyle name="쉼표 [0] 2 8 2 2 3 2" xfId="1185"/>
    <cellStyle name="쉼표 [0] 2 8 2 2 3 2 2" xfId="2539"/>
    <cellStyle name="쉼표 [0] 2 8 2 2 3 3" xfId="1867"/>
    <cellStyle name="쉼표 [0] 2 8 2 2 4" xfId="681"/>
    <cellStyle name="쉼표 [0] 2 8 2 2 4 2" xfId="1353"/>
    <cellStyle name="쉼표 [0] 2 8 2 2 4 2 2" xfId="2707"/>
    <cellStyle name="쉼표 [0] 2 8 2 2 4 3" xfId="2035"/>
    <cellStyle name="쉼표 [0] 2 8 2 2 5" xfId="849"/>
    <cellStyle name="쉼표 [0] 2 8 2 2 5 2" xfId="2203"/>
    <cellStyle name="쉼표 [0] 2 8 2 2 6" xfId="1531"/>
    <cellStyle name="쉼표 [0] 2 8 2 3" xfId="261"/>
    <cellStyle name="쉼표 [0] 2 8 2 3 2" xfId="933"/>
    <cellStyle name="쉼표 [0] 2 8 2 3 2 2" xfId="2287"/>
    <cellStyle name="쉼표 [0] 2 8 2 3 3" xfId="1615"/>
    <cellStyle name="쉼표 [0] 2 8 2 4" xfId="429"/>
    <cellStyle name="쉼표 [0] 2 8 2 4 2" xfId="1101"/>
    <cellStyle name="쉼표 [0] 2 8 2 4 2 2" xfId="2455"/>
    <cellStyle name="쉼표 [0] 2 8 2 4 3" xfId="1783"/>
    <cellStyle name="쉼표 [0] 2 8 2 5" xfId="597"/>
    <cellStyle name="쉼표 [0] 2 8 2 5 2" xfId="1269"/>
    <cellStyle name="쉼표 [0] 2 8 2 5 2 2" xfId="2623"/>
    <cellStyle name="쉼표 [0] 2 8 2 5 3" xfId="1951"/>
    <cellStyle name="쉼표 [0] 2 8 2 6" xfId="765"/>
    <cellStyle name="쉼표 [0] 2 8 2 6 2" xfId="2119"/>
    <cellStyle name="쉼표 [0] 2 8 2 7" xfId="1447"/>
    <cellStyle name="쉼표 [0] 2 8 3" xfId="121"/>
    <cellStyle name="쉼표 [0] 2 8 3 2" xfId="205"/>
    <cellStyle name="쉼표 [0] 2 8 3 2 2" xfId="373"/>
    <cellStyle name="쉼표 [0] 2 8 3 2 2 2" xfId="1045"/>
    <cellStyle name="쉼표 [0] 2 8 3 2 2 2 2" xfId="2399"/>
    <cellStyle name="쉼표 [0] 2 8 3 2 2 3" xfId="1727"/>
    <cellStyle name="쉼표 [0] 2 8 3 2 3" xfId="541"/>
    <cellStyle name="쉼표 [0] 2 8 3 2 3 2" xfId="1213"/>
    <cellStyle name="쉼표 [0] 2 8 3 2 3 2 2" xfId="2567"/>
    <cellStyle name="쉼표 [0] 2 8 3 2 3 3" xfId="1895"/>
    <cellStyle name="쉼표 [0] 2 8 3 2 4" xfId="709"/>
    <cellStyle name="쉼표 [0] 2 8 3 2 4 2" xfId="1381"/>
    <cellStyle name="쉼표 [0] 2 8 3 2 4 2 2" xfId="2735"/>
    <cellStyle name="쉼표 [0] 2 8 3 2 4 3" xfId="2063"/>
    <cellStyle name="쉼표 [0] 2 8 3 2 5" xfId="877"/>
    <cellStyle name="쉼표 [0] 2 8 3 2 5 2" xfId="2231"/>
    <cellStyle name="쉼표 [0] 2 8 3 2 6" xfId="1559"/>
    <cellStyle name="쉼표 [0] 2 8 3 3" xfId="289"/>
    <cellStyle name="쉼표 [0] 2 8 3 3 2" xfId="961"/>
    <cellStyle name="쉼표 [0] 2 8 3 3 2 2" xfId="2315"/>
    <cellStyle name="쉼표 [0] 2 8 3 3 3" xfId="1643"/>
    <cellStyle name="쉼표 [0] 2 8 3 4" xfId="457"/>
    <cellStyle name="쉼표 [0] 2 8 3 4 2" xfId="1129"/>
    <cellStyle name="쉼표 [0] 2 8 3 4 2 2" xfId="2483"/>
    <cellStyle name="쉼표 [0] 2 8 3 4 3" xfId="1811"/>
    <cellStyle name="쉼표 [0] 2 8 3 5" xfId="625"/>
    <cellStyle name="쉼표 [0] 2 8 3 5 2" xfId="1297"/>
    <cellStyle name="쉼표 [0] 2 8 3 5 2 2" xfId="2651"/>
    <cellStyle name="쉼표 [0] 2 8 3 5 3" xfId="1979"/>
    <cellStyle name="쉼표 [0] 2 8 3 6" xfId="793"/>
    <cellStyle name="쉼표 [0] 2 8 3 6 2" xfId="2147"/>
    <cellStyle name="쉼표 [0] 2 8 3 7" xfId="1475"/>
    <cellStyle name="쉼표 [0] 2 8 4" xfId="149"/>
    <cellStyle name="쉼표 [0] 2 8 4 2" xfId="317"/>
    <cellStyle name="쉼표 [0] 2 8 4 2 2" xfId="989"/>
    <cellStyle name="쉼표 [0] 2 8 4 2 2 2" xfId="2343"/>
    <cellStyle name="쉼표 [0] 2 8 4 2 3" xfId="1671"/>
    <cellStyle name="쉼표 [0] 2 8 4 3" xfId="485"/>
    <cellStyle name="쉼표 [0] 2 8 4 3 2" xfId="1157"/>
    <cellStyle name="쉼표 [0] 2 8 4 3 2 2" xfId="2511"/>
    <cellStyle name="쉼표 [0] 2 8 4 3 3" xfId="1839"/>
    <cellStyle name="쉼표 [0] 2 8 4 4" xfId="653"/>
    <cellStyle name="쉼표 [0] 2 8 4 4 2" xfId="1325"/>
    <cellStyle name="쉼표 [0] 2 8 4 4 2 2" xfId="2679"/>
    <cellStyle name="쉼표 [0] 2 8 4 4 3" xfId="2007"/>
    <cellStyle name="쉼표 [0] 2 8 4 5" xfId="821"/>
    <cellStyle name="쉼표 [0] 2 8 4 5 2" xfId="2175"/>
    <cellStyle name="쉼표 [0] 2 8 4 6" xfId="1503"/>
    <cellStyle name="쉼표 [0] 2 8 5" xfId="233"/>
    <cellStyle name="쉼표 [0] 2 8 5 2" xfId="905"/>
    <cellStyle name="쉼표 [0] 2 8 5 2 2" xfId="2259"/>
    <cellStyle name="쉼표 [0] 2 8 5 3" xfId="1587"/>
    <cellStyle name="쉼표 [0] 2 8 6" xfId="401"/>
    <cellStyle name="쉼표 [0] 2 8 6 2" xfId="1073"/>
    <cellStyle name="쉼표 [0] 2 8 6 2 2" xfId="2427"/>
    <cellStyle name="쉼표 [0] 2 8 6 3" xfId="1755"/>
    <cellStyle name="쉼표 [0] 2 8 7" xfId="569"/>
    <cellStyle name="쉼표 [0] 2 8 7 2" xfId="1241"/>
    <cellStyle name="쉼표 [0] 2 8 7 2 2" xfId="2595"/>
    <cellStyle name="쉼표 [0] 2 8 7 3" xfId="1923"/>
    <cellStyle name="쉼표 [0] 2 8 8" xfId="737"/>
    <cellStyle name="쉼표 [0] 2 8 8 2" xfId="2091"/>
    <cellStyle name="쉼표 [0] 2 8 9" xfId="1419"/>
    <cellStyle name="쉼표 [0] 2 9" xfId="44"/>
    <cellStyle name="쉼표 [0] 2 9 10" xfId="69"/>
    <cellStyle name="쉼표 [0] 2 9 2" xfId="97"/>
    <cellStyle name="쉼표 [0] 2 9 2 2" xfId="181"/>
    <cellStyle name="쉼표 [0] 2 9 2 2 2" xfId="349"/>
    <cellStyle name="쉼표 [0] 2 9 2 2 2 2" xfId="1021"/>
    <cellStyle name="쉼표 [0] 2 9 2 2 2 2 2" xfId="2375"/>
    <cellStyle name="쉼표 [0] 2 9 2 2 2 3" xfId="1703"/>
    <cellStyle name="쉼표 [0] 2 9 2 2 3" xfId="517"/>
    <cellStyle name="쉼표 [0] 2 9 2 2 3 2" xfId="1189"/>
    <cellStyle name="쉼표 [0] 2 9 2 2 3 2 2" xfId="2543"/>
    <cellStyle name="쉼표 [0] 2 9 2 2 3 3" xfId="1871"/>
    <cellStyle name="쉼표 [0] 2 9 2 2 4" xfId="685"/>
    <cellStyle name="쉼표 [0] 2 9 2 2 4 2" xfId="1357"/>
    <cellStyle name="쉼표 [0] 2 9 2 2 4 2 2" xfId="2711"/>
    <cellStyle name="쉼표 [0] 2 9 2 2 4 3" xfId="2039"/>
    <cellStyle name="쉼표 [0] 2 9 2 2 5" xfId="853"/>
    <cellStyle name="쉼표 [0] 2 9 2 2 5 2" xfId="2207"/>
    <cellStyle name="쉼표 [0] 2 9 2 2 6" xfId="1535"/>
    <cellStyle name="쉼표 [0] 2 9 2 3" xfId="265"/>
    <cellStyle name="쉼표 [0] 2 9 2 3 2" xfId="937"/>
    <cellStyle name="쉼표 [0] 2 9 2 3 2 2" xfId="2291"/>
    <cellStyle name="쉼표 [0] 2 9 2 3 3" xfId="1619"/>
    <cellStyle name="쉼표 [0] 2 9 2 4" xfId="433"/>
    <cellStyle name="쉼표 [0] 2 9 2 4 2" xfId="1105"/>
    <cellStyle name="쉼표 [0] 2 9 2 4 2 2" xfId="2459"/>
    <cellStyle name="쉼표 [0] 2 9 2 4 3" xfId="1787"/>
    <cellStyle name="쉼표 [0] 2 9 2 5" xfId="601"/>
    <cellStyle name="쉼표 [0] 2 9 2 5 2" xfId="1273"/>
    <cellStyle name="쉼표 [0] 2 9 2 5 2 2" xfId="2627"/>
    <cellStyle name="쉼표 [0] 2 9 2 5 3" xfId="1955"/>
    <cellStyle name="쉼표 [0] 2 9 2 6" xfId="769"/>
    <cellStyle name="쉼표 [0] 2 9 2 6 2" xfId="2123"/>
    <cellStyle name="쉼표 [0] 2 9 2 7" xfId="1451"/>
    <cellStyle name="쉼표 [0] 2 9 3" xfId="125"/>
    <cellStyle name="쉼표 [0] 2 9 3 2" xfId="209"/>
    <cellStyle name="쉼표 [0] 2 9 3 2 2" xfId="377"/>
    <cellStyle name="쉼표 [0] 2 9 3 2 2 2" xfId="1049"/>
    <cellStyle name="쉼표 [0] 2 9 3 2 2 2 2" xfId="2403"/>
    <cellStyle name="쉼표 [0] 2 9 3 2 2 3" xfId="1731"/>
    <cellStyle name="쉼표 [0] 2 9 3 2 3" xfId="545"/>
    <cellStyle name="쉼표 [0] 2 9 3 2 3 2" xfId="1217"/>
    <cellStyle name="쉼표 [0] 2 9 3 2 3 2 2" xfId="2571"/>
    <cellStyle name="쉼표 [0] 2 9 3 2 3 3" xfId="1899"/>
    <cellStyle name="쉼표 [0] 2 9 3 2 4" xfId="713"/>
    <cellStyle name="쉼표 [0] 2 9 3 2 4 2" xfId="1385"/>
    <cellStyle name="쉼표 [0] 2 9 3 2 4 2 2" xfId="2739"/>
    <cellStyle name="쉼표 [0] 2 9 3 2 4 3" xfId="2067"/>
    <cellStyle name="쉼표 [0] 2 9 3 2 5" xfId="881"/>
    <cellStyle name="쉼표 [0] 2 9 3 2 5 2" xfId="2235"/>
    <cellStyle name="쉼표 [0] 2 9 3 2 6" xfId="1563"/>
    <cellStyle name="쉼표 [0] 2 9 3 3" xfId="293"/>
    <cellStyle name="쉼표 [0] 2 9 3 3 2" xfId="965"/>
    <cellStyle name="쉼표 [0] 2 9 3 3 2 2" xfId="2319"/>
    <cellStyle name="쉼표 [0] 2 9 3 3 3" xfId="1647"/>
    <cellStyle name="쉼표 [0] 2 9 3 4" xfId="461"/>
    <cellStyle name="쉼표 [0] 2 9 3 4 2" xfId="1133"/>
    <cellStyle name="쉼표 [0] 2 9 3 4 2 2" xfId="2487"/>
    <cellStyle name="쉼표 [0] 2 9 3 4 3" xfId="1815"/>
    <cellStyle name="쉼표 [0] 2 9 3 5" xfId="629"/>
    <cellStyle name="쉼표 [0] 2 9 3 5 2" xfId="1301"/>
    <cellStyle name="쉼표 [0] 2 9 3 5 2 2" xfId="2655"/>
    <cellStyle name="쉼표 [0] 2 9 3 5 3" xfId="1983"/>
    <cellStyle name="쉼표 [0] 2 9 3 6" xfId="797"/>
    <cellStyle name="쉼표 [0] 2 9 3 6 2" xfId="2151"/>
    <cellStyle name="쉼표 [0] 2 9 3 7" xfId="1479"/>
    <cellStyle name="쉼표 [0] 2 9 4" xfId="153"/>
    <cellStyle name="쉼표 [0] 2 9 4 2" xfId="321"/>
    <cellStyle name="쉼표 [0] 2 9 4 2 2" xfId="993"/>
    <cellStyle name="쉼표 [0] 2 9 4 2 2 2" xfId="2347"/>
    <cellStyle name="쉼표 [0] 2 9 4 2 3" xfId="1675"/>
    <cellStyle name="쉼표 [0] 2 9 4 3" xfId="489"/>
    <cellStyle name="쉼표 [0] 2 9 4 3 2" xfId="1161"/>
    <cellStyle name="쉼표 [0] 2 9 4 3 2 2" xfId="2515"/>
    <cellStyle name="쉼표 [0] 2 9 4 3 3" xfId="1843"/>
    <cellStyle name="쉼표 [0] 2 9 4 4" xfId="657"/>
    <cellStyle name="쉼표 [0] 2 9 4 4 2" xfId="1329"/>
    <cellStyle name="쉼표 [0] 2 9 4 4 2 2" xfId="2683"/>
    <cellStyle name="쉼표 [0] 2 9 4 4 3" xfId="2011"/>
    <cellStyle name="쉼표 [0] 2 9 4 5" xfId="825"/>
    <cellStyle name="쉼표 [0] 2 9 4 5 2" xfId="2179"/>
    <cellStyle name="쉼표 [0] 2 9 4 6" xfId="1507"/>
    <cellStyle name="쉼표 [0] 2 9 5" xfId="237"/>
    <cellStyle name="쉼표 [0] 2 9 5 2" xfId="909"/>
    <cellStyle name="쉼표 [0] 2 9 5 2 2" xfId="2263"/>
    <cellStyle name="쉼표 [0] 2 9 5 3" xfId="1591"/>
    <cellStyle name="쉼표 [0] 2 9 6" xfId="405"/>
    <cellStyle name="쉼표 [0] 2 9 6 2" xfId="1077"/>
    <cellStyle name="쉼표 [0] 2 9 6 2 2" xfId="2431"/>
    <cellStyle name="쉼표 [0] 2 9 6 3" xfId="1759"/>
    <cellStyle name="쉼표 [0] 2 9 7" xfId="573"/>
    <cellStyle name="쉼표 [0] 2 9 7 2" xfId="1245"/>
    <cellStyle name="쉼표 [0] 2 9 7 2 2" xfId="2599"/>
    <cellStyle name="쉼표 [0] 2 9 7 3" xfId="1927"/>
    <cellStyle name="쉼표 [0] 2 9 8" xfId="741"/>
    <cellStyle name="쉼표 [0] 2 9 8 2" xfId="2095"/>
    <cellStyle name="쉼표 [0] 2 9 9" xfId="1423"/>
    <cellStyle name="표준" xfId="0" builtinId="0"/>
    <cellStyle name="표준 2" xfId="2"/>
    <cellStyle name="표준 2 10" xfId="45"/>
    <cellStyle name="표준 2 2" xfId="5"/>
    <cellStyle name="표준 2 2 2" xfId="13"/>
    <cellStyle name="표준 2 2 2 2" xfId="2749"/>
    <cellStyle name="표준 2 2 3" xfId="21"/>
    <cellStyle name="표준 2 2 4" xfId="29"/>
    <cellStyle name="표준 2 2 5" xfId="37"/>
    <cellStyle name="표준 2 2 6" xfId="1396"/>
    <cellStyle name="표준 2 3" xfId="7"/>
    <cellStyle name="표준 2 3 2" xfId="15"/>
    <cellStyle name="표준 2 3 2 2" xfId="2748"/>
    <cellStyle name="표준 2 3 3" xfId="23"/>
    <cellStyle name="표준 2 3 4" xfId="31"/>
    <cellStyle name="표준 2 3 5" xfId="39"/>
    <cellStyle name="표준 2 3 6" xfId="1394"/>
    <cellStyle name="표준 2 4" xfId="9"/>
    <cellStyle name="표준 2 4 2" xfId="17"/>
    <cellStyle name="표준 2 4 3" xfId="25"/>
    <cellStyle name="표준 2 4 4" xfId="33"/>
    <cellStyle name="표준 2 4 5" xfId="41"/>
    <cellStyle name="표준 2 4 6" xfId="1400"/>
    <cellStyle name="표준 2 5" xfId="11"/>
    <cellStyle name="표준 2 5 2" xfId="2747"/>
    <cellStyle name="표준 2 5 3" xfId="1393"/>
    <cellStyle name="표준 2 6" xfId="19"/>
    <cellStyle name="표준 2 6 2" xfId="2752"/>
    <cellStyle name="표준 2 6 3" xfId="1401"/>
    <cellStyle name="표준 2 7" xfId="27"/>
    <cellStyle name="표준 2 7 2" xfId="2751"/>
    <cellStyle name="표준 2 7 3" xfId="1399"/>
    <cellStyle name="표준 2 8" xfId="35"/>
    <cellStyle name="표준 2 8 2" xfId="2750"/>
    <cellStyle name="표준 2 8 3" xfId="1398"/>
    <cellStyle name="표준 2 9" xfId="43"/>
    <cellStyle name="표준 2 9 2" xfId="47"/>
    <cellStyle name="표준 3" xfId="4"/>
  </cellStyles>
  <dxfs count="0"/>
  <tableStyles count="0" defaultTableStyle="TableStyleMedium9" defaultPivotStyle="PivotStyleLight16"/>
  <colors>
    <mruColors>
      <color rgb="FFFFFF99"/>
      <color rgb="FFFBD289"/>
      <color rgb="FFFFCD2F"/>
      <color rgb="FFCCECFF"/>
      <color rgb="FFFFCC00"/>
      <color rgb="FFB6DD93"/>
      <color rgb="FFFFFFD1"/>
      <color rgb="FFCCFF99"/>
      <color rgb="FFE0C6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zoomScale="60" zoomScaleNormal="60" workbookViewId="0">
      <selection activeCell="I36" sqref="I36"/>
    </sheetView>
  </sheetViews>
  <sheetFormatPr defaultRowHeight="16.5" x14ac:dyDescent="0.3"/>
  <cols>
    <col min="1" max="1" width="13.125" style="3" customWidth="1"/>
    <col min="2" max="2" width="52.625" style="3" customWidth="1"/>
    <col min="3" max="4" width="14.625" style="3" customWidth="1"/>
    <col min="5" max="6" width="14.625" style="34" customWidth="1"/>
    <col min="7" max="11" width="18.625" style="34" customWidth="1"/>
    <col min="12" max="12" width="16.875" style="3" bestFit="1" customWidth="1"/>
    <col min="13" max="13" width="16.625" style="3" customWidth="1"/>
    <col min="14" max="15" width="18.625" style="34" customWidth="1"/>
    <col min="16" max="16" width="16.875" style="3" bestFit="1" customWidth="1"/>
    <col min="17" max="20" width="16.625" style="3" customWidth="1"/>
    <col min="21" max="21" width="17.625" style="4" customWidth="1"/>
    <col min="22" max="16384" width="9" style="1"/>
  </cols>
  <sheetData>
    <row r="1" spans="1:21" ht="42.75" customHeight="1" x14ac:dyDescent="0.3">
      <c r="A1" s="5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0" customHeight="1" thickBot="1" x14ac:dyDescent="0.2">
      <c r="A2" s="2"/>
      <c r="B2" s="2"/>
      <c r="C2" s="2"/>
      <c r="D2" s="2"/>
      <c r="E2" s="6"/>
      <c r="F2" s="6"/>
      <c r="G2" s="6"/>
      <c r="H2" s="7"/>
      <c r="I2" s="8"/>
      <c r="J2" s="8"/>
      <c r="K2" s="8"/>
      <c r="L2" s="9"/>
      <c r="M2" s="9"/>
      <c r="N2" s="8"/>
      <c r="O2" s="8"/>
      <c r="P2" s="9"/>
      <c r="Q2" s="9"/>
      <c r="R2" s="9"/>
      <c r="S2" s="9"/>
      <c r="T2" s="9"/>
      <c r="U2" s="8"/>
    </row>
    <row r="3" spans="1:21" s="10" customFormat="1" ht="36" customHeight="1" thickTop="1" x14ac:dyDescent="0.3">
      <c r="A3" s="37" t="s">
        <v>3</v>
      </c>
      <c r="B3" s="38" t="s">
        <v>4</v>
      </c>
      <c r="C3" s="38" t="s">
        <v>5</v>
      </c>
      <c r="D3" s="35" t="s">
        <v>6</v>
      </c>
      <c r="E3" s="35" t="s">
        <v>7</v>
      </c>
      <c r="F3" s="35" t="s">
        <v>8</v>
      </c>
      <c r="G3" s="35" t="s">
        <v>92</v>
      </c>
      <c r="H3" s="35"/>
      <c r="I3" s="35"/>
      <c r="J3" s="35" t="s">
        <v>9</v>
      </c>
      <c r="K3" s="35"/>
      <c r="L3" s="35"/>
      <c r="M3" s="50"/>
      <c r="N3" s="35" t="s">
        <v>102</v>
      </c>
      <c r="O3" s="35"/>
      <c r="P3" s="35"/>
      <c r="Q3" s="50"/>
      <c r="R3" s="62" t="s">
        <v>96</v>
      </c>
      <c r="S3" s="63"/>
      <c r="T3" s="64"/>
      <c r="U3" s="83" t="s">
        <v>10</v>
      </c>
    </row>
    <row r="4" spans="1:21" s="11" customFormat="1" ht="21.75" customHeight="1" x14ac:dyDescent="0.3">
      <c r="A4" s="39"/>
      <c r="B4" s="40"/>
      <c r="C4" s="41"/>
      <c r="D4" s="41"/>
      <c r="E4" s="40"/>
      <c r="F4" s="40"/>
      <c r="G4" s="36" t="s">
        <v>94</v>
      </c>
      <c r="H4" s="36" t="s">
        <v>93</v>
      </c>
      <c r="I4" s="36" t="s">
        <v>0</v>
      </c>
      <c r="J4" s="36" t="s">
        <v>11</v>
      </c>
      <c r="K4" s="36" t="s">
        <v>12</v>
      </c>
      <c r="L4" s="36" t="s">
        <v>13</v>
      </c>
      <c r="M4" s="51" t="s">
        <v>95</v>
      </c>
      <c r="N4" s="36" t="s">
        <v>11</v>
      </c>
      <c r="O4" s="36" t="s">
        <v>12</v>
      </c>
      <c r="P4" s="36" t="s">
        <v>13</v>
      </c>
      <c r="Q4" s="51" t="s">
        <v>95</v>
      </c>
      <c r="R4" s="65" t="s">
        <v>97</v>
      </c>
      <c r="S4" s="36" t="s">
        <v>98</v>
      </c>
      <c r="T4" s="66" t="s">
        <v>99</v>
      </c>
      <c r="U4" s="84"/>
    </row>
    <row r="5" spans="1:21" s="11" customFormat="1" ht="30" customHeight="1" x14ac:dyDescent="0.3">
      <c r="A5" s="42" t="s">
        <v>11</v>
      </c>
      <c r="B5" s="12">
        <f>SUM(B6,B9,B13,B15,B18,B23,B28,B31,B36,B38,B41,B44,B48,B56,B58,B61,B65)</f>
        <v>38</v>
      </c>
      <c r="C5" s="12"/>
      <c r="D5" s="12"/>
      <c r="E5" s="13">
        <f>E6+E9+E13+E15+E18+E23+E28+E31+E36+E38+E41+E44+E48+E56+E58+E61+E65</f>
        <v>0</v>
      </c>
      <c r="F5" s="13">
        <f t="shared" ref="F5:L5" si="0">F6+F9+F13+F15+F18+F23+F28+F31+F36+F38+F41+F44+F48+F56+F58+F61+F65</f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619133000</v>
      </c>
      <c r="K5" s="13">
        <f t="shared" si="0"/>
        <v>465280000</v>
      </c>
      <c r="L5" s="13">
        <f t="shared" si="0"/>
        <v>153853000</v>
      </c>
      <c r="M5" s="14"/>
      <c r="N5" s="13">
        <f t="shared" ref="N5" si="1">N6+N9+N13+N15+N18+N23+N28+N31+N36+N38+N41+N44+N48+N56+N58+N61+N65</f>
        <v>0</v>
      </c>
      <c r="O5" s="13">
        <f t="shared" ref="O5" si="2">O6+O9+O13+O15+O18+O23+O28+O31+O36+O38+O41+O44+O48+O56+O58+O61+O65</f>
        <v>0</v>
      </c>
      <c r="P5" s="13">
        <f t="shared" ref="P5" si="3">P6+P9+P13+P15+P18+P23+P28+P31+P36+P38+P41+P44+P48+P56+P58+P61+P65</f>
        <v>0</v>
      </c>
      <c r="Q5" s="14"/>
      <c r="R5" s="67"/>
      <c r="S5" s="13"/>
      <c r="T5" s="68"/>
      <c r="U5" s="53"/>
    </row>
    <row r="6" spans="1:21" s="18" customFormat="1" ht="26.1" customHeight="1" x14ac:dyDescent="0.3">
      <c r="A6" s="43" t="s">
        <v>14</v>
      </c>
      <c r="B6" s="15">
        <f>COUNTA(B7:B8)</f>
        <v>2</v>
      </c>
      <c r="C6" s="15"/>
      <c r="D6" s="15"/>
      <c r="E6" s="16">
        <f>SUM(E7:E8)</f>
        <v>0</v>
      </c>
      <c r="F6" s="16">
        <f>SUM(F7:F8)</f>
        <v>0</v>
      </c>
      <c r="G6" s="16">
        <f>SUM(G7:G8)</f>
        <v>0</v>
      </c>
      <c r="H6" s="16">
        <f>SUM(H7:H8)</f>
        <v>0</v>
      </c>
      <c r="I6" s="16">
        <f>SUM(I7:I8)</f>
        <v>0</v>
      </c>
      <c r="J6" s="16">
        <f>SUM(K6:L6)</f>
        <v>46065000</v>
      </c>
      <c r="K6" s="16">
        <f>SUM(K7:K8)</f>
        <v>38000000</v>
      </c>
      <c r="L6" s="16">
        <f>SUM(L7:L8)</f>
        <v>8065000</v>
      </c>
      <c r="M6" s="17">
        <f>L6/K6*100%</f>
        <v>0.21223684210526317</v>
      </c>
      <c r="N6" s="16">
        <f>SUM(O6:P6)</f>
        <v>0</v>
      </c>
      <c r="O6" s="16">
        <f>SUM(O7:O8)</f>
        <v>0</v>
      </c>
      <c r="P6" s="16">
        <f>SUM(P7:P8)</f>
        <v>0</v>
      </c>
      <c r="Q6" s="17"/>
      <c r="R6" s="69"/>
      <c r="S6" s="16"/>
      <c r="T6" s="70"/>
      <c r="U6" s="54"/>
    </row>
    <row r="7" spans="1:21" s="23" customFormat="1" ht="26.1" customHeight="1" x14ac:dyDescent="0.3">
      <c r="A7" s="44">
        <v>1</v>
      </c>
      <c r="B7" s="19" t="s">
        <v>15</v>
      </c>
      <c r="C7" s="19" t="s">
        <v>16</v>
      </c>
      <c r="D7" s="19" t="s">
        <v>17</v>
      </c>
      <c r="E7" s="20"/>
      <c r="F7" s="21"/>
      <c r="G7" s="20"/>
      <c r="H7" s="20"/>
      <c r="I7" s="20"/>
      <c r="J7" s="20">
        <f>SUM(K7:L7)</f>
        <v>22000000</v>
      </c>
      <c r="K7" s="20">
        <v>18000000</v>
      </c>
      <c r="L7" s="20">
        <v>4000000</v>
      </c>
      <c r="M7" s="22">
        <f>L7/K7*100</f>
        <v>22.222222222222221</v>
      </c>
      <c r="N7" s="20"/>
      <c r="O7" s="20"/>
      <c r="P7" s="20"/>
      <c r="Q7" s="22" t="e">
        <f>P7/O7*100</f>
        <v>#DIV/0!</v>
      </c>
      <c r="R7" s="71"/>
      <c r="S7" s="20"/>
      <c r="T7" s="72"/>
      <c r="U7" s="55"/>
    </row>
    <row r="8" spans="1:21" s="23" customFormat="1" ht="26.1" customHeight="1" x14ac:dyDescent="0.3">
      <c r="A8" s="44">
        <v>2</v>
      </c>
      <c r="B8" s="19" t="s">
        <v>18</v>
      </c>
      <c r="C8" s="19" t="s">
        <v>19</v>
      </c>
      <c r="D8" s="19" t="s">
        <v>17</v>
      </c>
      <c r="E8" s="20"/>
      <c r="F8" s="21"/>
      <c r="G8" s="20"/>
      <c r="H8" s="20"/>
      <c r="I8" s="20"/>
      <c r="J8" s="20">
        <f>SUM(K8:L8)</f>
        <v>24065000</v>
      </c>
      <c r="K8" s="20">
        <v>20000000</v>
      </c>
      <c r="L8" s="20">
        <v>4065000</v>
      </c>
      <c r="M8" s="22">
        <f>L8/K8*100</f>
        <v>20.324999999999999</v>
      </c>
      <c r="N8" s="20"/>
      <c r="O8" s="20"/>
      <c r="P8" s="20"/>
      <c r="Q8" s="22" t="e">
        <f>P8/O8*100</f>
        <v>#DIV/0!</v>
      </c>
      <c r="R8" s="71"/>
      <c r="S8" s="20"/>
      <c r="T8" s="72"/>
      <c r="U8" s="55"/>
    </row>
    <row r="9" spans="1:21" s="23" customFormat="1" ht="26.1" customHeight="1" x14ac:dyDescent="0.3">
      <c r="A9" s="43" t="s">
        <v>20</v>
      </c>
      <c r="B9" s="15">
        <f>COUNTA(B10,B11,B12)</f>
        <v>3</v>
      </c>
      <c r="C9" s="15"/>
      <c r="D9" s="15"/>
      <c r="E9" s="16">
        <f>SUM(F10,E11,E12)</f>
        <v>0</v>
      </c>
      <c r="F9" s="16">
        <f>SUM(F10,F11,F12)</f>
        <v>0</v>
      </c>
      <c r="G9" s="16">
        <f>SUM(G10:G12)</f>
        <v>0</v>
      </c>
      <c r="H9" s="16">
        <f>SUM(H10:H12)</f>
        <v>0</v>
      </c>
      <c r="I9" s="16">
        <f>SUM(I10:I12)</f>
        <v>0</v>
      </c>
      <c r="J9" s="16">
        <f>SUM(K9:L9)</f>
        <v>36387000</v>
      </c>
      <c r="K9" s="16">
        <f>SUM(K10:K12)</f>
        <v>29755000</v>
      </c>
      <c r="L9" s="16">
        <f>SUM(L10:L12)</f>
        <v>6632000</v>
      </c>
      <c r="M9" s="17"/>
      <c r="N9" s="16">
        <f>SUM(O9:P9)</f>
        <v>0</v>
      </c>
      <c r="O9" s="16">
        <f>SUM(O10:O12)</f>
        <v>0</v>
      </c>
      <c r="P9" s="16">
        <f>SUM(P10:P12)</f>
        <v>0</v>
      </c>
      <c r="Q9" s="17"/>
      <c r="R9" s="69"/>
      <c r="S9" s="16"/>
      <c r="T9" s="70"/>
      <c r="U9" s="56"/>
    </row>
    <row r="10" spans="1:21" s="23" customFormat="1" ht="26.1" customHeight="1" x14ac:dyDescent="0.3">
      <c r="A10" s="44">
        <v>1</v>
      </c>
      <c r="B10" s="24" t="s">
        <v>21</v>
      </c>
      <c r="C10" s="24" t="s">
        <v>22</v>
      </c>
      <c r="D10" s="19" t="s">
        <v>23</v>
      </c>
      <c r="E10" s="25"/>
      <c r="F10" s="21"/>
      <c r="G10" s="20"/>
      <c r="H10" s="25"/>
      <c r="I10" s="25"/>
      <c r="J10" s="25">
        <f>SUM(K10:L10)</f>
        <v>12860000</v>
      </c>
      <c r="K10" s="25">
        <v>10220000</v>
      </c>
      <c r="L10" s="25">
        <v>2640000</v>
      </c>
      <c r="M10" s="26">
        <f>L10/K10*100</f>
        <v>25.831702544031309</v>
      </c>
      <c r="N10" s="25"/>
      <c r="O10" s="25"/>
      <c r="P10" s="25"/>
      <c r="Q10" s="26" t="e">
        <f t="shared" ref="Q10:Q12" si="4">P10/O10*100</f>
        <v>#DIV/0!</v>
      </c>
      <c r="R10" s="73"/>
      <c r="S10" s="25"/>
      <c r="T10" s="74"/>
      <c r="U10" s="57"/>
    </row>
    <row r="11" spans="1:21" s="23" customFormat="1" ht="26.1" customHeight="1" x14ac:dyDescent="0.3">
      <c r="A11" s="45">
        <v>2</v>
      </c>
      <c r="B11" s="19" t="s">
        <v>24</v>
      </c>
      <c r="C11" s="19" t="s">
        <v>25</v>
      </c>
      <c r="D11" s="19" t="s">
        <v>23</v>
      </c>
      <c r="E11" s="20"/>
      <c r="F11" s="21"/>
      <c r="G11" s="20"/>
      <c r="H11" s="20"/>
      <c r="I11" s="20"/>
      <c r="J11" s="25">
        <f t="shared" ref="J11:J12" si="5">SUM(K11:L11)</f>
        <v>21552000</v>
      </c>
      <c r="K11" s="25">
        <v>17960000</v>
      </c>
      <c r="L11" s="20">
        <v>3592000</v>
      </c>
      <c r="M11" s="26">
        <f t="shared" ref="M11:M12" si="6">L11/K11*100</f>
        <v>20</v>
      </c>
      <c r="N11" s="25"/>
      <c r="O11" s="25"/>
      <c r="P11" s="20"/>
      <c r="Q11" s="22" t="e">
        <f t="shared" si="4"/>
        <v>#DIV/0!</v>
      </c>
      <c r="R11" s="71"/>
      <c r="S11" s="20"/>
      <c r="T11" s="72"/>
      <c r="U11" s="55"/>
    </row>
    <row r="12" spans="1:21" s="23" customFormat="1" ht="26.1" customHeight="1" x14ac:dyDescent="0.3">
      <c r="A12" s="44">
        <v>3</v>
      </c>
      <c r="B12" s="19" t="s">
        <v>26</v>
      </c>
      <c r="C12" s="19" t="s">
        <v>27</v>
      </c>
      <c r="D12" s="19" t="s">
        <v>23</v>
      </c>
      <c r="E12" s="20"/>
      <c r="F12" s="21"/>
      <c r="G12" s="20"/>
      <c r="H12" s="20"/>
      <c r="I12" s="20"/>
      <c r="J12" s="25">
        <f t="shared" si="5"/>
        <v>1975000</v>
      </c>
      <c r="K12" s="20">
        <v>1575000</v>
      </c>
      <c r="L12" s="20">
        <v>400000</v>
      </c>
      <c r="M12" s="26">
        <f t="shared" si="6"/>
        <v>25.396825396825395</v>
      </c>
      <c r="N12" s="25"/>
      <c r="O12" s="20"/>
      <c r="P12" s="20"/>
      <c r="Q12" s="22" t="e">
        <f t="shared" si="4"/>
        <v>#DIV/0!</v>
      </c>
      <c r="R12" s="71"/>
      <c r="S12" s="20"/>
      <c r="T12" s="72"/>
      <c r="U12" s="57"/>
    </row>
    <row r="13" spans="1:21" s="23" customFormat="1" ht="26.1" customHeight="1" x14ac:dyDescent="0.3">
      <c r="A13" s="43" t="s">
        <v>28</v>
      </c>
      <c r="B13" s="15">
        <f>COUNTA(B14)</f>
        <v>1</v>
      </c>
      <c r="C13" s="15"/>
      <c r="D13" s="15"/>
      <c r="E13" s="16">
        <f>E14</f>
        <v>0</v>
      </c>
      <c r="F13" s="16">
        <f>F14</f>
        <v>0</v>
      </c>
      <c r="G13" s="16">
        <f>SUM(G14:G14)</f>
        <v>0</v>
      </c>
      <c r="H13" s="16">
        <f>SUM(H14:H14)</f>
        <v>0</v>
      </c>
      <c r="I13" s="16">
        <f>SUM(I14:I14)</f>
        <v>0</v>
      </c>
      <c r="J13" s="16">
        <f>SUM(K13:L13)</f>
        <v>17598000</v>
      </c>
      <c r="K13" s="16">
        <f>SUM(K14:K14)</f>
        <v>14078000</v>
      </c>
      <c r="L13" s="16">
        <f>SUM(L14:L14)</f>
        <v>3520000</v>
      </c>
      <c r="M13" s="17"/>
      <c r="N13" s="16">
        <f>SUM(O13:P13)</f>
        <v>0</v>
      </c>
      <c r="O13" s="16">
        <f>SUM(O14:O14)</f>
        <v>0</v>
      </c>
      <c r="P13" s="16">
        <f>SUM(P14:P14)</f>
        <v>0</v>
      </c>
      <c r="Q13" s="17"/>
      <c r="R13" s="69"/>
      <c r="S13" s="16"/>
      <c r="T13" s="70"/>
      <c r="U13" s="56"/>
    </row>
    <row r="14" spans="1:21" s="23" customFormat="1" ht="26.1" customHeight="1" x14ac:dyDescent="0.3">
      <c r="A14" s="44">
        <v>1</v>
      </c>
      <c r="B14" s="24" t="s">
        <v>29</v>
      </c>
      <c r="C14" s="19" t="s">
        <v>16</v>
      </c>
      <c r="D14" s="19" t="s">
        <v>17</v>
      </c>
      <c r="E14" s="20"/>
      <c r="F14" s="21"/>
      <c r="G14" s="20"/>
      <c r="H14" s="20"/>
      <c r="I14" s="20"/>
      <c r="J14" s="20">
        <f>SUM(K14:L14)</f>
        <v>17598000</v>
      </c>
      <c r="K14" s="20">
        <v>14078000</v>
      </c>
      <c r="L14" s="20">
        <v>3520000</v>
      </c>
      <c r="M14" s="22">
        <f>L14/K14*100</f>
        <v>25.003551640858074</v>
      </c>
      <c r="N14" s="20"/>
      <c r="O14" s="20"/>
      <c r="P14" s="20"/>
      <c r="Q14" s="22" t="e">
        <f>P14/O14*100</f>
        <v>#DIV/0!</v>
      </c>
      <c r="R14" s="71"/>
      <c r="S14" s="20"/>
      <c r="T14" s="72"/>
      <c r="U14" s="57"/>
    </row>
    <row r="15" spans="1:21" s="23" customFormat="1" ht="26.1" customHeight="1" x14ac:dyDescent="0.3">
      <c r="A15" s="43" t="s">
        <v>30</v>
      </c>
      <c r="B15" s="15">
        <f>COUNTA(B17)</f>
        <v>1</v>
      </c>
      <c r="C15" s="15"/>
      <c r="D15" s="15"/>
      <c r="E15" s="16">
        <f>SUM(E16,E17)</f>
        <v>0</v>
      </c>
      <c r="F15" s="16">
        <f>SUM(F16,F17)</f>
        <v>0</v>
      </c>
      <c r="G15" s="16">
        <f>SUM(G16:G17)</f>
        <v>0</v>
      </c>
      <c r="H15" s="16">
        <f>SUM(H16:H17)</f>
        <v>0</v>
      </c>
      <c r="I15" s="16">
        <f>SUM(I16:I17)</f>
        <v>0</v>
      </c>
      <c r="J15" s="16">
        <f>SUM(K15:L15)</f>
        <v>22000000</v>
      </c>
      <c r="K15" s="16">
        <f>SUM(K16:K17)</f>
        <v>18000000</v>
      </c>
      <c r="L15" s="16">
        <f>SUM(L16:L17)</f>
        <v>4000000</v>
      </c>
      <c r="M15" s="17"/>
      <c r="N15" s="16">
        <f>SUM(O15:P15)</f>
        <v>0</v>
      </c>
      <c r="O15" s="16">
        <f>SUM(O16:O17)</f>
        <v>0</v>
      </c>
      <c r="P15" s="16">
        <f>SUM(P16:P17)</f>
        <v>0</v>
      </c>
      <c r="Q15" s="17"/>
      <c r="R15" s="69"/>
      <c r="S15" s="16"/>
      <c r="T15" s="70"/>
      <c r="U15" s="56"/>
    </row>
    <row r="16" spans="1:21" s="23" customFormat="1" ht="26.1" customHeight="1" x14ac:dyDescent="0.3">
      <c r="A16" s="44">
        <v>1</v>
      </c>
      <c r="B16" s="80" t="s">
        <v>31</v>
      </c>
      <c r="C16" s="19" t="s">
        <v>16</v>
      </c>
      <c r="D16" s="19" t="s">
        <v>17</v>
      </c>
      <c r="E16" s="20"/>
      <c r="F16" s="27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2"/>
      <c r="N16" s="20">
        <v>0</v>
      </c>
      <c r="O16" s="20">
        <v>0</v>
      </c>
      <c r="P16" s="20">
        <v>0</v>
      </c>
      <c r="Q16" s="22"/>
      <c r="R16" s="71"/>
      <c r="S16" s="20"/>
      <c r="T16" s="72"/>
      <c r="U16" s="81" t="s">
        <v>101</v>
      </c>
    </row>
    <row r="17" spans="1:21" s="23" customFormat="1" ht="26.1" customHeight="1" x14ac:dyDescent="0.3">
      <c r="A17" s="44">
        <v>2</v>
      </c>
      <c r="B17" s="19" t="s">
        <v>32</v>
      </c>
      <c r="C17" s="19" t="s">
        <v>16</v>
      </c>
      <c r="D17" s="19" t="s">
        <v>17</v>
      </c>
      <c r="E17" s="20"/>
      <c r="F17" s="21"/>
      <c r="G17" s="20"/>
      <c r="H17" s="28"/>
      <c r="I17" s="28"/>
      <c r="J17" s="20">
        <f>SUM(K17:L17)</f>
        <v>22000000</v>
      </c>
      <c r="K17" s="20">
        <v>18000000</v>
      </c>
      <c r="L17" s="28">
        <v>4000000</v>
      </c>
      <c r="M17" s="29">
        <f>L17/K17*100</f>
        <v>22.222222222222221</v>
      </c>
      <c r="N17" s="20"/>
      <c r="O17" s="20"/>
      <c r="P17" s="28"/>
      <c r="Q17" s="29" t="e">
        <f t="shared" ref="Q16:Q17" si="7">P17/O17*100</f>
        <v>#DIV/0!</v>
      </c>
      <c r="R17" s="75"/>
      <c r="S17" s="28"/>
      <c r="T17" s="76"/>
      <c r="U17" s="55"/>
    </row>
    <row r="18" spans="1:21" s="23" customFormat="1" ht="26.1" customHeight="1" x14ac:dyDescent="0.3">
      <c r="A18" s="43" t="s">
        <v>33</v>
      </c>
      <c r="B18" s="15">
        <f>COUNTA(B19,B20,B21,B22)</f>
        <v>4</v>
      </c>
      <c r="C18" s="15"/>
      <c r="D18" s="15"/>
      <c r="E18" s="16">
        <f>SUM(E19:E22)</f>
        <v>0</v>
      </c>
      <c r="F18" s="16">
        <f>SUM(F19:F22)</f>
        <v>0</v>
      </c>
      <c r="G18" s="16">
        <f>SUM(G19:G22)</f>
        <v>0</v>
      </c>
      <c r="H18" s="16">
        <f>SUM(H19:H22)</f>
        <v>0</v>
      </c>
      <c r="I18" s="16">
        <f>SUM(I19:I22)</f>
        <v>0</v>
      </c>
      <c r="J18" s="16">
        <f>SUM(K18:L18)</f>
        <v>60726000</v>
      </c>
      <c r="K18" s="16">
        <f>SUM(K19:K22)</f>
        <v>45400000</v>
      </c>
      <c r="L18" s="16">
        <f>SUM(L19:L22)</f>
        <v>15326000</v>
      </c>
      <c r="M18" s="17"/>
      <c r="N18" s="16">
        <f>SUM(O18:P18)</f>
        <v>0</v>
      </c>
      <c r="O18" s="16">
        <f>SUM(O19:O22)</f>
        <v>0</v>
      </c>
      <c r="P18" s="16">
        <f>SUM(P19:P22)</f>
        <v>0</v>
      </c>
      <c r="Q18" s="17"/>
      <c r="R18" s="69"/>
      <c r="S18" s="16"/>
      <c r="T18" s="70"/>
      <c r="U18" s="56"/>
    </row>
    <row r="19" spans="1:21" s="23" customFormat="1" ht="26.1" customHeight="1" x14ac:dyDescent="0.3">
      <c r="A19" s="44">
        <v>1</v>
      </c>
      <c r="B19" s="19" t="s">
        <v>34</v>
      </c>
      <c r="C19" s="19" t="s">
        <v>22</v>
      </c>
      <c r="D19" s="19" t="s">
        <v>23</v>
      </c>
      <c r="E19" s="20"/>
      <c r="F19" s="21"/>
      <c r="G19" s="20"/>
      <c r="H19" s="20"/>
      <c r="I19" s="20"/>
      <c r="J19" s="20">
        <f>SUM(K19:L19)</f>
        <v>18340000</v>
      </c>
      <c r="K19" s="20">
        <v>14340000</v>
      </c>
      <c r="L19" s="20">
        <v>4000000</v>
      </c>
      <c r="M19" s="22">
        <f>L19/K19*100</f>
        <v>27.894002789400279</v>
      </c>
      <c r="N19" s="20"/>
      <c r="O19" s="20"/>
      <c r="P19" s="20"/>
      <c r="Q19" s="22" t="e">
        <f t="shared" ref="Q19:Q22" si="8">P19/O19*100</f>
        <v>#DIV/0!</v>
      </c>
      <c r="R19" s="71"/>
      <c r="S19" s="20"/>
      <c r="T19" s="72"/>
      <c r="U19" s="57"/>
    </row>
    <row r="20" spans="1:21" s="23" customFormat="1" ht="26.1" customHeight="1" x14ac:dyDescent="0.3">
      <c r="A20" s="44">
        <v>2</v>
      </c>
      <c r="B20" s="19" t="s">
        <v>35</v>
      </c>
      <c r="C20" s="19" t="s">
        <v>36</v>
      </c>
      <c r="D20" s="19" t="s">
        <v>23</v>
      </c>
      <c r="E20" s="20"/>
      <c r="F20" s="21"/>
      <c r="G20" s="20"/>
      <c r="H20" s="20"/>
      <c r="I20" s="20"/>
      <c r="J20" s="20">
        <f t="shared" ref="J20:J22" si="9">SUM(K20:L20)</f>
        <v>12456000</v>
      </c>
      <c r="K20" s="20">
        <v>10380000</v>
      </c>
      <c r="L20" s="20">
        <v>2076000</v>
      </c>
      <c r="M20" s="22">
        <f t="shared" ref="M20:M22" si="10">L20/K20*100</f>
        <v>20</v>
      </c>
      <c r="N20" s="20"/>
      <c r="O20" s="20"/>
      <c r="P20" s="20"/>
      <c r="Q20" s="22" t="e">
        <f t="shared" si="8"/>
        <v>#DIV/0!</v>
      </c>
      <c r="R20" s="71"/>
      <c r="S20" s="20"/>
      <c r="T20" s="72"/>
      <c r="U20" s="55"/>
    </row>
    <row r="21" spans="1:21" s="23" customFormat="1" ht="26.1" customHeight="1" x14ac:dyDescent="0.3">
      <c r="A21" s="44">
        <v>3</v>
      </c>
      <c r="B21" s="19" t="s">
        <v>37</v>
      </c>
      <c r="C21" s="19" t="s">
        <v>38</v>
      </c>
      <c r="D21" s="19" t="s">
        <v>23</v>
      </c>
      <c r="E21" s="20"/>
      <c r="F21" s="21"/>
      <c r="G21" s="20"/>
      <c r="H21" s="20"/>
      <c r="I21" s="20"/>
      <c r="J21" s="20">
        <f t="shared" si="9"/>
        <v>13830000</v>
      </c>
      <c r="K21" s="20">
        <v>8080000</v>
      </c>
      <c r="L21" s="20">
        <v>5750000</v>
      </c>
      <c r="M21" s="22">
        <f t="shared" si="10"/>
        <v>71.163366336633658</v>
      </c>
      <c r="N21" s="20"/>
      <c r="O21" s="20"/>
      <c r="P21" s="20"/>
      <c r="Q21" s="22" t="e">
        <f t="shared" si="8"/>
        <v>#DIV/0!</v>
      </c>
      <c r="R21" s="71"/>
      <c r="S21" s="20"/>
      <c r="T21" s="72"/>
      <c r="U21" s="55"/>
    </row>
    <row r="22" spans="1:21" s="23" customFormat="1" ht="26.1" customHeight="1" x14ac:dyDescent="0.3">
      <c r="A22" s="44">
        <v>4</v>
      </c>
      <c r="B22" s="19" t="s">
        <v>39</v>
      </c>
      <c r="C22" s="19" t="s">
        <v>16</v>
      </c>
      <c r="D22" s="19" t="s">
        <v>17</v>
      </c>
      <c r="E22" s="20"/>
      <c r="F22" s="21"/>
      <c r="G22" s="20"/>
      <c r="H22" s="20"/>
      <c r="I22" s="20"/>
      <c r="J22" s="20">
        <f t="shared" si="9"/>
        <v>16100000</v>
      </c>
      <c r="K22" s="20">
        <v>12600000</v>
      </c>
      <c r="L22" s="20">
        <v>3500000</v>
      </c>
      <c r="M22" s="22">
        <f t="shared" si="10"/>
        <v>27.777777777777779</v>
      </c>
      <c r="N22" s="20"/>
      <c r="O22" s="20"/>
      <c r="P22" s="20"/>
      <c r="Q22" s="22" t="e">
        <f t="shared" si="8"/>
        <v>#DIV/0!</v>
      </c>
      <c r="R22" s="71"/>
      <c r="S22" s="20"/>
      <c r="T22" s="72"/>
      <c r="U22" s="57"/>
    </row>
    <row r="23" spans="1:21" s="23" customFormat="1" ht="26.1" customHeight="1" x14ac:dyDescent="0.3">
      <c r="A23" s="43" t="s">
        <v>40</v>
      </c>
      <c r="B23" s="15">
        <f>COUNTA(B24,B27)</f>
        <v>2</v>
      </c>
      <c r="C23" s="15"/>
      <c r="D23" s="15"/>
      <c r="E23" s="16">
        <f>SUM(E24,E27)</f>
        <v>0</v>
      </c>
      <c r="F23" s="16">
        <f>SUM(F24,F27)</f>
        <v>0</v>
      </c>
      <c r="G23" s="16">
        <f>SUM(G24:G27)</f>
        <v>0</v>
      </c>
      <c r="H23" s="16">
        <f>SUM(H24:H27)</f>
        <v>0</v>
      </c>
      <c r="I23" s="16">
        <f>SUM(I24:I27)</f>
        <v>0</v>
      </c>
      <c r="J23" s="16">
        <f>SUM(K23:L23)</f>
        <v>43796000</v>
      </c>
      <c r="K23" s="16">
        <f>SUM(K24:K27)</f>
        <v>31196000</v>
      </c>
      <c r="L23" s="16">
        <f>SUM(L24:L27)</f>
        <v>12600000</v>
      </c>
      <c r="M23" s="17"/>
      <c r="N23" s="16">
        <f>SUM(O23:P23)</f>
        <v>0</v>
      </c>
      <c r="O23" s="16">
        <f>SUM(O24:O27)</f>
        <v>0</v>
      </c>
      <c r="P23" s="16">
        <f>SUM(P24:P27)</f>
        <v>0</v>
      </c>
      <c r="Q23" s="17"/>
      <c r="R23" s="69"/>
      <c r="S23" s="16"/>
      <c r="T23" s="70"/>
      <c r="U23" s="56"/>
    </row>
    <row r="24" spans="1:21" s="23" customFormat="1" ht="26.1" customHeight="1" x14ac:dyDescent="0.3">
      <c r="A24" s="44">
        <v>1</v>
      </c>
      <c r="B24" s="19" t="s">
        <v>41</v>
      </c>
      <c r="C24" s="30" t="s">
        <v>42</v>
      </c>
      <c r="D24" s="30" t="s">
        <v>17</v>
      </c>
      <c r="E24" s="28"/>
      <c r="F24" s="27"/>
      <c r="G24" s="28"/>
      <c r="H24" s="20"/>
      <c r="I24" s="20"/>
      <c r="J24" s="20">
        <f>SUM(K24:L24)</f>
        <v>15196000</v>
      </c>
      <c r="K24" s="20">
        <v>11196000</v>
      </c>
      <c r="L24" s="20">
        <v>4000000</v>
      </c>
      <c r="M24" s="22">
        <f>L24/K24*100</f>
        <v>35.727045373347629</v>
      </c>
      <c r="N24" s="20"/>
      <c r="O24" s="20"/>
      <c r="P24" s="20"/>
      <c r="Q24" s="22" t="e">
        <f t="shared" ref="Q24:Q27" si="11">P24/O24*100</f>
        <v>#DIV/0!</v>
      </c>
      <c r="R24" s="71"/>
      <c r="S24" s="20"/>
      <c r="T24" s="72"/>
      <c r="U24" s="55"/>
    </row>
    <row r="25" spans="1:21" s="23" customFormat="1" ht="26.1" hidden="1" customHeight="1" x14ac:dyDescent="0.3">
      <c r="A25" s="44">
        <v>2</v>
      </c>
      <c r="B25" s="19" t="s">
        <v>43</v>
      </c>
      <c r="C25" s="30" t="s">
        <v>16</v>
      </c>
      <c r="D25" s="30" t="s">
        <v>17</v>
      </c>
      <c r="E25" s="28"/>
      <c r="F25" s="27"/>
      <c r="G25" s="28"/>
      <c r="H25" s="20"/>
      <c r="I25" s="20"/>
      <c r="J25" s="20">
        <f t="shared" ref="J25:J27" si="12">SUM(K25:L25)</f>
        <v>4000000</v>
      </c>
      <c r="K25" s="20"/>
      <c r="L25" s="20">
        <v>4000000</v>
      </c>
      <c r="M25" s="22" t="e">
        <f t="shared" ref="M25:M27" si="13">L25/K25*100</f>
        <v>#DIV/0!</v>
      </c>
      <c r="N25" s="20"/>
      <c r="O25" s="20"/>
      <c r="P25" s="20"/>
      <c r="Q25" s="22" t="e">
        <f t="shared" si="11"/>
        <v>#DIV/0!</v>
      </c>
      <c r="R25" s="71"/>
      <c r="S25" s="20"/>
      <c r="T25" s="72"/>
      <c r="U25" s="55"/>
    </row>
    <row r="26" spans="1:21" s="23" customFormat="1" ht="26.1" hidden="1" customHeight="1" x14ac:dyDescent="0.3">
      <c r="A26" s="44">
        <v>3</v>
      </c>
      <c r="B26" s="19" t="s">
        <v>44</v>
      </c>
      <c r="C26" s="30" t="s">
        <v>16</v>
      </c>
      <c r="D26" s="30" t="s">
        <v>17</v>
      </c>
      <c r="E26" s="28"/>
      <c r="F26" s="27"/>
      <c r="G26" s="28"/>
      <c r="H26" s="20"/>
      <c r="I26" s="20"/>
      <c r="J26" s="20">
        <f t="shared" si="12"/>
        <v>600000</v>
      </c>
      <c r="K26" s="20"/>
      <c r="L26" s="20">
        <v>600000</v>
      </c>
      <c r="M26" s="22" t="e">
        <f t="shared" si="13"/>
        <v>#DIV/0!</v>
      </c>
      <c r="N26" s="20"/>
      <c r="O26" s="20"/>
      <c r="P26" s="20"/>
      <c r="Q26" s="22" t="e">
        <f t="shared" si="11"/>
        <v>#DIV/0!</v>
      </c>
      <c r="R26" s="71"/>
      <c r="S26" s="20"/>
      <c r="T26" s="72"/>
      <c r="U26" s="55"/>
    </row>
    <row r="27" spans="1:21" s="23" customFormat="1" ht="26.1" customHeight="1" x14ac:dyDescent="0.3">
      <c r="A27" s="44">
        <v>2</v>
      </c>
      <c r="B27" s="19" t="s">
        <v>45</v>
      </c>
      <c r="C27" s="30" t="s">
        <v>22</v>
      </c>
      <c r="D27" s="30" t="s">
        <v>46</v>
      </c>
      <c r="E27" s="28"/>
      <c r="F27" s="27"/>
      <c r="G27" s="28"/>
      <c r="H27" s="20"/>
      <c r="I27" s="20"/>
      <c r="J27" s="20">
        <f t="shared" si="12"/>
        <v>24000000</v>
      </c>
      <c r="K27" s="20">
        <v>20000000</v>
      </c>
      <c r="L27" s="20">
        <v>4000000</v>
      </c>
      <c r="M27" s="22">
        <f t="shared" si="13"/>
        <v>20</v>
      </c>
      <c r="N27" s="20"/>
      <c r="O27" s="20"/>
      <c r="P27" s="20"/>
      <c r="Q27" s="22" t="e">
        <f t="shared" si="11"/>
        <v>#DIV/0!</v>
      </c>
      <c r="R27" s="71"/>
      <c r="S27" s="20"/>
      <c r="T27" s="72"/>
      <c r="U27" s="58"/>
    </row>
    <row r="28" spans="1:21" s="23" customFormat="1" ht="26.1" customHeight="1" x14ac:dyDescent="0.3">
      <c r="A28" s="43" t="s">
        <v>47</v>
      </c>
      <c r="B28" s="15">
        <f>COUNTA(B29,B30)</f>
        <v>2</v>
      </c>
      <c r="C28" s="15"/>
      <c r="D28" s="15"/>
      <c r="E28" s="16">
        <f>SUM(E29:E30)</f>
        <v>0</v>
      </c>
      <c r="F28" s="16">
        <f>SUM(F29:F30)</f>
        <v>0</v>
      </c>
      <c r="G28" s="16">
        <f>SUM(G29:G30)</f>
        <v>0</v>
      </c>
      <c r="H28" s="16">
        <f>SUM(H29:H30)</f>
        <v>0</v>
      </c>
      <c r="I28" s="16">
        <f>SUM(I29:I30)</f>
        <v>0</v>
      </c>
      <c r="J28" s="16">
        <f>SUM(K28:L28)</f>
        <v>29944000</v>
      </c>
      <c r="K28" s="16">
        <f>SUM(K29:K30)</f>
        <v>23600000</v>
      </c>
      <c r="L28" s="16">
        <f>SUM(L29:L30)</f>
        <v>6344000</v>
      </c>
      <c r="M28" s="17"/>
      <c r="N28" s="16">
        <f>SUM(O28:P28)</f>
        <v>0</v>
      </c>
      <c r="O28" s="16">
        <f>SUM(O29:O30)</f>
        <v>0</v>
      </c>
      <c r="P28" s="16">
        <f>SUM(P29:P30)</f>
        <v>0</v>
      </c>
      <c r="Q28" s="17"/>
      <c r="R28" s="69"/>
      <c r="S28" s="16"/>
      <c r="T28" s="70"/>
      <c r="U28" s="56"/>
    </row>
    <row r="29" spans="1:21" s="23" customFormat="1" ht="26.1" customHeight="1" x14ac:dyDescent="0.3">
      <c r="A29" s="44">
        <v>1</v>
      </c>
      <c r="B29" s="19" t="s">
        <v>48</v>
      </c>
      <c r="C29" s="19" t="s">
        <v>16</v>
      </c>
      <c r="D29" s="19" t="s">
        <v>17</v>
      </c>
      <c r="E29" s="20"/>
      <c r="F29" s="27"/>
      <c r="G29" s="20"/>
      <c r="H29" s="20"/>
      <c r="I29" s="20"/>
      <c r="J29" s="20">
        <f>SUM(K29:L29)</f>
        <v>25444000</v>
      </c>
      <c r="K29" s="20">
        <v>20000000</v>
      </c>
      <c r="L29" s="20">
        <v>5444000</v>
      </c>
      <c r="M29" s="22">
        <f>L29/K29*100</f>
        <v>27.22</v>
      </c>
      <c r="N29" s="20"/>
      <c r="O29" s="20"/>
      <c r="P29" s="20"/>
      <c r="Q29" s="22" t="e">
        <f t="shared" ref="Q29:Q30" si="14">P29/O29*100</f>
        <v>#DIV/0!</v>
      </c>
      <c r="R29" s="71"/>
      <c r="S29" s="20"/>
      <c r="T29" s="72"/>
      <c r="U29" s="57"/>
    </row>
    <row r="30" spans="1:21" s="23" customFormat="1" ht="26.1" customHeight="1" x14ac:dyDescent="0.3">
      <c r="A30" s="44">
        <v>2</v>
      </c>
      <c r="B30" s="19" t="s">
        <v>49</v>
      </c>
      <c r="C30" s="19" t="s">
        <v>50</v>
      </c>
      <c r="D30" s="19" t="s">
        <v>23</v>
      </c>
      <c r="E30" s="20"/>
      <c r="F30" s="21"/>
      <c r="G30" s="20"/>
      <c r="H30" s="20"/>
      <c r="I30" s="20"/>
      <c r="J30" s="20">
        <f>SUM(K30:L30)</f>
        <v>4500000</v>
      </c>
      <c r="K30" s="20">
        <v>3600000</v>
      </c>
      <c r="L30" s="20">
        <v>900000</v>
      </c>
      <c r="M30" s="22">
        <f>L30/K30*100</f>
        <v>25</v>
      </c>
      <c r="N30" s="20"/>
      <c r="O30" s="20"/>
      <c r="P30" s="20"/>
      <c r="Q30" s="22" t="e">
        <f t="shared" si="14"/>
        <v>#DIV/0!</v>
      </c>
      <c r="R30" s="71"/>
      <c r="S30" s="20"/>
      <c r="T30" s="72"/>
      <c r="U30" s="57"/>
    </row>
    <row r="31" spans="1:21" s="23" customFormat="1" ht="26.1" customHeight="1" x14ac:dyDescent="0.3">
      <c r="A31" s="43" t="s">
        <v>52</v>
      </c>
      <c r="B31" s="15">
        <f>COUNTA(B32,B33,B35)</f>
        <v>3</v>
      </c>
      <c r="C31" s="15"/>
      <c r="D31" s="15"/>
      <c r="E31" s="16">
        <f>SUM(E32:E35)</f>
        <v>0</v>
      </c>
      <c r="F31" s="16">
        <f>SUM(F32:F35)</f>
        <v>0</v>
      </c>
      <c r="G31" s="16">
        <f>SUM(G32:G35)</f>
        <v>0</v>
      </c>
      <c r="H31" s="16">
        <f>SUM(H32:H35)</f>
        <v>0</v>
      </c>
      <c r="I31" s="16">
        <f>SUM(I32:I35)</f>
        <v>0</v>
      </c>
      <c r="J31" s="16">
        <f>SUM(K31:L31)</f>
        <v>24920000</v>
      </c>
      <c r="K31" s="16">
        <f>SUM(K32:K35)</f>
        <v>20690000</v>
      </c>
      <c r="L31" s="16">
        <f>SUM(L32:L35)</f>
        <v>4230000</v>
      </c>
      <c r="M31" s="17"/>
      <c r="N31" s="16">
        <f>SUM(O31:P31)</f>
        <v>0</v>
      </c>
      <c r="O31" s="16">
        <f>SUM(O32:O35)</f>
        <v>0</v>
      </c>
      <c r="P31" s="16">
        <f>SUM(P32:P35)</f>
        <v>0</v>
      </c>
      <c r="Q31" s="17"/>
      <c r="R31" s="69"/>
      <c r="S31" s="16"/>
      <c r="T31" s="70"/>
      <c r="U31" s="56"/>
    </row>
    <row r="32" spans="1:21" s="23" customFormat="1" ht="26.1" customHeight="1" x14ac:dyDescent="0.3">
      <c r="A32" s="44">
        <v>1</v>
      </c>
      <c r="B32" s="31" t="s">
        <v>53</v>
      </c>
      <c r="C32" s="31" t="s">
        <v>54</v>
      </c>
      <c r="D32" s="31" t="s">
        <v>23</v>
      </c>
      <c r="E32" s="20"/>
      <c r="F32" s="21"/>
      <c r="G32" s="20"/>
      <c r="H32" s="20"/>
      <c r="I32" s="20"/>
      <c r="J32" s="20">
        <f>SUM(K32:L32)</f>
        <v>5300000</v>
      </c>
      <c r="K32" s="20">
        <v>4340000</v>
      </c>
      <c r="L32" s="20">
        <v>960000</v>
      </c>
      <c r="M32" s="22">
        <f>L32/K32*100</f>
        <v>22.119815668202765</v>
      </c>
      <c r="N32" s="20"/>
      <c r="O32" s="20"/>
      <c r="P32" s="20"/>
      <c r="Q32" s="22" t="e">
        <f t="shared" ref="Q32:Q35" si="15">P32/O32*100</f>
        <v>#DIV/0!</v>
      </c>
      <c r="R32" s="71"/>
      <c r="S32" s="20"/>
      <c r="T32" s="72"/>
      <c r="U32" s="59"/>
    </row>
    <row r="33" spans="1:21" s="23" customFormat="1" ht="26.1" customHeight="1" x14ac:dyDescent="0.3">
      <c r="A33" s="44">
        <v>2</v>
      </c>
      <c r="B33" s="31" t="s">
        <v>55</v>
      </c>
      <c r="C33" s="19" t="s">
        <v>50</v>
      </c>
      <c r="D33" s="31" t="s">
        <v>23</v>
      </c>
      <c r="E33" s="20"/>
      <c r="F33" s="27"/>
      <c r="G33" s="20"/>
      <c r="H33" s="20"/>
      <c r="I33" s="20"/>
      <c r="J33" s="20">
        <f t="shared" ref="J33:J35" si="16">SUM(K33:L33)</f>
        <v>1800000</v>
      </c>
      <c r="K33" s="20">
        <v>1500000</v>
      </c>
      <c r="L33" s="20">
        <v>300000</v>
      </c>
      <c r="M33" s="22">
        <f>L33/K33*100</f>
        <v>20</v>
      </c>
      <c r="N33" s="20"/>
      <c r="O33" s="20"/>
      <c r="P33" s="20"/>
      <c r="Q33" s="22" t="e">
        <f t="shared" si="15"/>
        <v>#DIV/0!</v>
      </c>
      <c r="R33" s="71"/>
      <c r="S33" s="20"/>
      <c r="T33" s="72"/>
      <c r="U33" s="59"/>
    </row>
    <row r="34" spans="1:21" s="23" customFormat="1" ht="26.1" customHeight="1" x14ac:dyDescent="0.3">
      <c r="A34" s="44">
        <v>3</v>
      </c>
      <c r="B34" s="82" t="s">
        <v>56</v>
      </c>
      <c r="C34" s="31" t="s">
        <v>50</v>
      </c>
      <c r="D34" s="31" t="s">
        <v>23</v>
      </c>
      <c r="E34" s="20"/>
      <c r="F34" s="21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2"/>
      <c r="N34" s="20"/>
      <c r="O34" s="20"/>
      <c r="P34" s="20"/>
      <c r="Q34" s="22"/>
      <c r="R34" s="71"/>
      <c r="S34" s="20"/>
      <c r="T34" s="72"/>
      <c r="U34" s="81" t="s">
        <v>100</v>
      </c>
    </row>
    <row r="35" spans="1:21" s="23" customFormat="1" ht="26.1" customHeight="1" x14ac:dyDescent="0.3">
      <c r="A35" s="45">
        <v>4</v>
      </c>
      <c r="B35" s="31" t="s">
        <v>57</v>
      </c>
      <c r="C35" s="19" t="s">
        <v>22</v>
      </c>
      <c r="D35" s="31" t="s">
        <v>23</v>
      </c>
      <c r="E35" s="20"/>
      <c r="F35" s="21"/>
      <c r="G35" s="20"/>
      <c r="H35" s="20"/>
      <c r="I35" s="20"/>
      <c r="J35" s="20">
        <f t="shared" si="16"/>
        <v>17820000</v>
      </c>
      <c r="K35" s="20">
        <v>14850000</v>
      </c>
      <c r="L35" s="20">
        <v>2970000</v>
      </c>
      <c r="M35" s="22">
        <f>L35/K35*100</f>
        <v>20</v>
      </c>
      <c r="N35" s="20"/>
      <c r="O35" s="20"/>
      <c r="P35" s="20"/>
      <c r="Q35" s="22" t="e">
        <f t="shared" si="15"/>
        <v>#DIV/0!</v>
      </c>
      <c r="R35" s="71"/>
      <c r="S35" s="20"/>
      <c r="T35" s="72"/>
      <c r="U35" s="59"/>
    </row>
    <row r="36" spans="1:21" s="23" customFormat="1" ht="26.1" customHeight="1" x14ac:dyDescent="0.3">
      <c r="A36" s="43" t="s">
        <v>58</v>
      </c>
      <c r="B36" s="15">
        <f>COUNTA(B37)</f>
        <v>1</v>
      </c>
      <c r="C36" s="15"/>
      <c r="D36" s="15"/>
      <c r="E36" s="16">
        <f>E37</f>
        <v>0</v>
      </c>
      <c r="F36" s="16">
        <f>F37</f>
        <v>0</v>
      </c>
      <c r="G36" s="16">
        <f>SUM(G37:G37)</f>
        <v>0</v>
      </c>
      <c r="H36" s="16">
        <f>SUM(H37:H37)</f>
        <v>0</v>
      </c>
      <c r="I36" s="16">
        <f>SUM(I37:I37)</f>
        <v>0</v>
      </c>
      <c r="J36" s="16">
        <f>SUM(K36:L36)</f>
        <v>22000000</v>
      </c>
      <c r="K36" s="16">
        <f>SUM(K37:K37)</f>
        <v>18000000</v>
      </c>
      <c r="L36" s="16">
        <f>SUM(L37:L37)</f>
        <v>4000000</v>
      </c>
      <c r="M36" s="17"/>
      <c r="N36" s="16">
        <f>SUM(O36:P36)</f>
        <v>0</v>
      </c>
      <c r="O36" s="16">
        <f>SUM(O37:O37)</f>
        <v>0</v>
      </c>
      <c r="P36" s="16">
        <f>SUM(P37:P37)</f>
        <v>0</v>
      </c>
      <c r="Q36" s="17"/>
      <c r="R36" s="69"/>
      <c r="S36" s="16"/>
      <c r="T36" s="70"/>
      <c r="U36" s="56"/>
    </row>
    <row r="37" spans="1:21" s="23" customFormat="1" ht="26.1" customHeight="1" x14ac:dyDescent="0.3">
      <c r="A37" s="44">
        <v>1</v>
      </c>
      <c r="B37" s="19" t="s">
        <v>59</v>
      </c>
      <c r="C37" s="19" t="s">
        <v>16</v>
      </c>
      <c r="D37" s="19" t="s">
        <v>17</v>
      </c>
      <c r="E37" s="20"/>
      <c r="F37" s="21"/>
      <c r="G37" s="20"/>
      <c r="H37" s="20"/>
      <c r="I37" s="20"/>
      <c r="J37" s="20">
        <f>SUM(K37:L37)</f>
        <v>22000000</v>
      </c>
      <c r="K37" s="20">
        <v>18000000</v>
      </c>
      <c r="L37" s="20">
        <v>4000000</v>
      </c>
      <c r="M37" s="22">
        <f>L37/K37*100</f>
        <v>22.222222222222221</v>
      </c>
      <c r="N37" s="20"/>
      <c r="O37" s="20"/>
      <c r="P37" s="20"/>
      <c r="Q37" s="22" t="e">
        <f>P37/O37*100</f>
        <v>#DIV/0!</v>
      </c>
      <c r="R37" s="71"/>
      <c r="S37" s="20"/>
      <c r="T37" s="72"/>
      <c r="U37" s="57"/>
    </row>
    <row r="38" spans="1:21" s="23" customFormat="1" ht="26.1" customHeight="1" x14ac:dyDescent="0.3">
      <c r="A38" s="43" t="s">
        <v>60</v>
      </c>
      <c r="B38" s="15">
        <f>COUNTA(B39,B40)</f>
        <v>2</v>
      </c>
      <c r="C38" s="15"/>
      <c r="D38" s="15"/>
      <c r="E38" s="16">
        <f>SUM(E39:E40)</f>
        <v>0</v>
      </c>
      <c r="F38" s="16">
        <f>SUM(F39:F40)</f>
        <v>0</v>
      </c>
      <c r="G38" s="16">
        <f>SUM(G39:G40)</f>
        <v>0</v>
      </c>
      <c r="H38" s="16">
        <f>SUM(H39:H40)</f>
        <v>0</v>
      </c>
      <c r="I38" s="16">
        <f>SUM(I39:I40)</f>
        <v>0</v>
      </c>
      <c r="J38" s="16">
        <f t="shared" ref="J38:J43" si="17">SUM(K38:L38)</f>
        <v>23661000</v>
      </c>
      <c r="K38" s="16">
        <f>SUM(K39:K40)</f>
        <v>18136000</v>
      </c>
      <c r="L38" s="16">
        <f>SUM(L39:L40)</f>
        <v>5525000</v>
      </c>
      <c r="M38" s="17"/>
      <c r="N38" s="16">
        <f t="shared" ref="N38:N43" si="18">SUM(O38:P38)</f>
        <v>0</v>
      </c>
      <c r="O38" s="16">
        <f>SUM(O39:O40)</f>
        <v>0</v>
      </c>
      <c r="P38" s="16">
        <f>SUM(P39:P40)</f>
        <v>0</v>
      </c>
      <c r="Q38" s="17"/>
      <c r="R38" s="69"/>
      <c r="S38" s="16"/>
      <c r="T38" s="70"/>
      <c r="U38" s="56"/>
    </row>
    <row r="39" spans="1:21" s="23" customFormat="1" ht="26.1" customHeight="1" x14ac:dyDescent="0.3">
      <c r="A39" s="44">
        <v>1</v>
      </c>
      <c r="B39" s="19" t="s">
        <v>61</v>
      </c>
      <c r="C39" s="19" t="s">
        <v>38</v>
      </c>
      <c r="D39" s="19" t="s">
        <v>23</v>
      </c>
      <c r="E39" s="20"/>
      <c r="F39" s="21"/>
      <c r="G39" s="20"/>
      <c r="H39" s="20"/>
      <c r="I39" s="20"/>
      <c r="J39" s="20">
        <f t="shared" si="17"/>
        <v>14190000</v>
      </c>
      <c r="K39" s="20">
        <v>11340000</v>
      </c>
      <c r="L39" s="20">
        <v>2850000</v>
      </c>
      <c r="M39" s="22">
        <f>L39/K39*100</f>
        <v>25.132275132275133</v>
      </c>
      <c r="N39" s="20"/>
      <c r="O39" s="20"/>
      <c r="P39" s="20"/>
      <c r="Q39" s="22" t="e">
        <f t="shared" ref="Q39:Q40" si="19">P39/O39*100</f>
        <v>#DIV/0!</v>
      </c>
      <c r="R39" s="71"/>
      <c r="S39" s="20"/>
      <c r="T39" s="72"/>
      <c r="U39" s="57"/>
    </row>
    <row r="40" spans="1:21" s="23" customFormat="1" ht="26.1" customHeight="1" x14ac:dyDescent="0.3">
      <c r="A40" s="44">
        <v>2</v>
      </c>
      <c r="B40" s="19" t="s">
        <v>62</v>
      </c>
      <c r="C40" s="19" t="s">
        <v>16</v>
      </c>
      <c r="D40" s="19" t="s">
        <v>17</v>
      </c>
      <c r="E40" s="20"/>
      <c r="F40" s="21"/>
      <c r="G40" s="20"/>
      <c r="H40" s="20"/>
      <c r="I40" s="20"/>
      <c r="J40" s="20">
        <f t="shared" si="17"/>
        <v>9471000</v>
      </c>
      <c r="K40" s="20">
        <v>6796000</v>
      </c>
      <c r="L40" s="20">
        <v>2675000</v>
      </c>
      <c r="M40" s="22">
        <f>L40/K40*100</f>
        <v>39.361389052383757</v>
      </c>
      <c r="N40" s="20"/>
      <c r="O40" s="20"/>
      <c r="P40" s="20"/>
      <c r="Q40" s="22" t="e">
        <f t="shared" si="19"/>
        <v>#DIV/0!</v>
      </c>
      <c r="R40" s="71"/>
      <c r="S40" s="20"/>
      <c r="T40" s="72"/>
      <c r="U40" s="57"/>
    </row>
    <row r="41" spans="1:21" s="23" customFormat="1" ht="26.1" customHeight="1" x14ac:dyDescent="0.3">
      <c r="A41" s="43" t="s">
        <v>63</v>
      </c>
      <c r="B41" s="15">
        <f>COUNTA(B42,B43)</f>
        <v>2</v>
      </c>
      <c r="C41" s="15"/>
      <c r="D41" s="15"/>
      <c r="E41" s="16">
        <f>SUM(E42:E43)</f>
        <v>0</v>
      </c>
      <c r="F41" s="16">
        <f>SUM(F42:F43)</f>
        <v>0</v>
      </c>
      <c r="G41" s="16">
        <f>SUM(G42:G43)</f>
        <v>0</v>
      </c>
      <c r="H41" s="16">
        <f>SUM(H42:H43)</f>
        <v>0</v>
      </c>
      <c r="I41" s="16">
        <f>SUM(I42:I43)</f>
        <v>0</v>
      </c>
      <c r="J41" s="16">
        <f t="shared" si="17"/>
        <v>34000000</v>
      </c>
      <c r="K41" s="16">
        <f>SUM(K42:K43)</f>
        <v>28000000</v>
      </c>
      <c r="L41" s="16">
        <f>SUM(L42:L43)</f>
        <v>6000000</v>
      </c>
      <c r="M41" s="17"/>
      <c r="N41" s="16">
        <f t="shared" si="18"/>
        <v>0</v>
      </c>
      <c r="O41" s="16">
        <f>SUM(O42:O43)</f>
        <v>0</v>
      </c>
      <c r="P41" s="16">
        <f>SUM(P42:P43)</f>
        <v>0</v>
      </c>
      <c r="Q41" s="17"/>
      <c r="R41" s="69"/>
      <c r="S41" s="16"/>
      <c r="T41" s="70"/>
      <c r="U41" s="56"/>
    </row>
    <row r="42" spans="1:21" s="23" customFormat="1" ht="26.1" customHeight="1" x14ac:dyDescent="0.3">
      <c r="A42" s="44">
        <v>1</v>
      </c>
      <c r="B42" s="19" t="s">
        <v>64</v>
      </c>
      <c r="C42" s="19" t="s">
        <v>16</v>
      </c>
      <c r="D42" s="19" t="s">
        <v>17</v>
      </c>
      <c r="E42" s="20"/>
      <c r="F42" s="21"/>
      <c r="G42" s="20"/>
      <c r="H42" s="20"/>
      <c r="I42" s="20"/>
      <c r="J42" s="20">
        <f t="shared" si="17"/>
        <v>24000000</v>
      </c>
      <c r="K42" s="20">
        <v>20000000</v>
      </c>
      <c r="L42" s="20">
        <v>4000000</v>
      </c>
      <c r="M42" s="22">
        <f>L42/K42*100</f>
        <v>20</v>
      </c>
      <c r="N42" s="20"/>
      <c r="O42" s="20"/>
      <c r="P42" s="20"/>
      <c r="Q42" s="22" t="e">
        <f t="shared" ref="Q42:Q43" si="20">P42/O42*100</f>
        <v>#DIV/0!</v>
      </c>
      <c r="R42" s="71"/>
      <c r="S42" s="20"/>
      <c r="T42" s="72"/>
      <c r="U42" s="55"/>
    </row>
    <row r="43" spans="1:21" s="23" customFormat="1" ht="26.1" customHeight="1" x14ac:dyDescent="0.3">
      <c r="A43" s="44">
        <v>2</v>
      </c>
      <c r="B43" s="19" t="s">
        <v>65</v>
      </c>
      <c r="C43" s="19" t="s">
        <v>16</v>
      </c>
      <c r="D43" s="19" t="s">
        <v>17</v>
      </c>
      <c r="E43" s="20"/>
      <c r="F43" s="21"/>
      <c r="G43" s="20"/>
      <c r="H43" s="20"/>
      <c r="I43" s="20"/>
      <c r="J43" s="20">
        <f t="shared" si="17"/>
        <v>10000000</v>
      </c>
      <c r="K43" s="20">
        <v>8000000</v>
      </c>
      <c r="L43" s="20">
        <v>2000000</v>
      </c>
      <c r="M43" s="22">
        <f>L43/K43*100</f>
        <v>25</v>
      </c>
      <c r="N43" s="20"/>
      <c r="O43" s="20"/>
      <c r="P43" s="20"/>
      <c r="Q43" s="22" t="e">
        <f t="shared" si="20"/>
        <v>#DIV/0!</v>
      </c>
      <c r="R43" s="71"/>
      <c r="S43" s="20"/>
      <c r="T43" s="72"/>
      <c r="U43" s="55"/>
    </row>
    <row r="44" spans="1:21" s="23" customFormat="1" ht="26.1" customHeight="1" x14ac:dyDescent="0.3">
      <c r="A44" s="43" t="s">
        <v>66</v>
      </c>
      <c r="B44" s="15">
        <f>COUNTA(B45,B46,B47)</f>
        <v>3</v>
      </c>
      <c r="C44" s="15"/>
      <c r="D44" s="15"/>
      <c r="E44" s="16">
        <f>SUM(E45:E47)</f>
        <v>0</v>
      </c>
      <c r="F44" s="16">
        <f>SUM(F45:F47)</f>
        <v>0</v>
      </c>
      <c r="G44" s="16">
        <f>SUM(G45:G47)</f>
        <v>0</v>
      </c>
      <c r="H44" s="16">
        <f>SUM(H45:H47)</f>
        <v>0</v>
      </c>
      <c r="I44" s="16">
        <f>SUM(I45:I47)</f>
        <v>0</v>
      </c>
      <c r="J44" s="16">
        <f>SUM(K44:L44)</f>
        <v>55770000</v>
      </c>
      <c r="K44" s="16">
        <f>SUM(K45:K47)</f>
        <v>44660000</v>
      </c>
      <c r="L44" s="16">
        <f>SUM(L45:L47)</f>
        <v>11110000</v>
      </c>
      <c r="M44" s="17"/>
      <c r="N44" s="16">
        <f>SUM(O44:P44)</f>
        <v>0</v>
      </c>
      <c r="O44" s="16">
        <f>SUM(O45:O47)</f>
        <v>0</v>
      </c>
      <c r="P44" s="16">
        <f>SUM(P45:P47)</f>
        <v>0</v>
      </c>
      <c r="Q44" s="17"/>
      <c r="R44" s="69"/>
      <c r="S44" s="16"/>
      <c r="T44" s="70"/>
      <c r="U44" s="56"/>
    </row>
    <row r="45" spans="1:21" s="23" customFormat="1" ht="26.1" customHeight="1" x14ac:dyDescent="0.3">
      <c r="A45" s="44">
        <v>1</v>
      </c>
      <c r="B45" s="19" t="s">
        <v>67</v>
      </c>
      <c r="C45" s="19" t="s">
        <v>16</v>
      </c>
      <c r="D45" s="19" t="s">
        <v>17</v>
      </c>
      <c r="E45" s="20"/>
      <c r="F45" s="27"/>
      <c r="G45" s="20"/>
      <c r="H45" s="20"/>
      <c r="I45" s="20"/>
      <c r="J45" s="20">
        <f>SUM(K45:L45)</f>
        <v>18770000</v>
      </c>
      <c r="K45" s="20">
        <v>14660000</v>
      </c>
      <c r="L45" s="20">
        <v>4110000</v>
      </c>
      <c r="M45" s="22">
        <f>L45/K45*100</f>
        <v>28.035470668485672</v>
      </c>
      <c r="N45" s="20"/>
      <c r="O45" s="20"/>
      <c r="P45" s="20"/>
      <c r="Q45" s="22" t="e">
        <f t="shared" ref="Q45:Q47" si="21">P45/O45*100</f>
        <v>#DIV/0!</v>
      </c>
      <c r="R45" s="71"/>
      <c r="S45" s="20"/>
      <c r="T45" s="72"/>
      <c r="U45" s="57"/>
    </row>
    <row r="46" spans="1:21" s="23" customFormat="1" ht="26.1" customHeight="1" x14ac:dyDescent="0.3">
      <c r="A46" s="44">
        <v>2</v>
      </c>
      <c r="B46" s="19" t="s">
        <v>68</v>
      </c>
      <c r="C46" s="19" t="s">
        <v>16</v>
      </c>
      <c r="D46" s="19" t="s">
        <v>17</v>
      </c>
      <c r="E46" s="20"/>
      <c r="F46" s="21"/>
      <c r="G46" s="20"/>
      <c r="H46" s="20"/>
      <c r="I46" s="20"/>
      <c r="J46" s="20">
        <f t="shared" ref="J46:J47" si="22">SUM(K46:L46)</f>
        <v>22000000</v>
      </c>
      <c r="K46" s="20">
        <v>18000000</v>
      </c>
      <c r="L46" s="20">
        <v>4000000</v>
      </c>
      <c r="M46" s="22">
        <f t="shared" ref="M46:M47" si="23">L46/K46*100</f>
        <v>22.222222222222221</v>
      </c>
      <c r="N46" s="20"/>
      <c r="O46" s="20"/>
      <c r="P46" s="20"/>
      <c r="Q46" s="22" t="e">
        <f t="shared" si="21"/>
        <v>#DIV/0!</v>
      </c>
      <c r="R46" s="71"/>
      <c r="S46" s="20"/>
      <c r="T46" s="72"/>
      <c r="U46" s="57"/>
    </row>
    <row r="47" spans="1:21" s="23" customFormat="1" ht="26.1" customHeight="1" x14ac:dyDescent="0.3">
      <c r="A47" s="45">
        <v>3</v>
      </c>
      <c r="B47" s="19" t="s">
        <v>69</v>
      </c>
      <c r="C47" s="19" t="s">
        <v>16</v>
      </c>
      <c r="D47" s="19" t="s">
        <v>17</v>
      </c>
      <c r="E47" s="20"/>
      <c r="F47" s="21"/>
      <c r="G47" s="20"/>
      <c r="H47" s="20"/>
      <c r="I47" s="20"/>
      <c r="J47" s="20">
        <f t="shared" si="22"/>
        <v>15000000</v>
      </c>
      <c r="K47" s="20">
        <v>12000000</v>
      </c>
      <c r="L47" s="20">
        <v>3000000</v>
      </c>
      <c r="M47" s="22">
        <f t="shared" si="23"/>
        <v>25</v>
      </c>
      <c r="N47" s="20"/>
      <c r="O47" s="20"/>
      <c r="P47" s="20"/>
      <c r="Q47" s="22" t="e">
        <f t="shared" si="21"/>
        <v>#DIV/0!</v>
      </c>
      <c r="R47" s="71"/>
      <c r="S47" s="20"/>
      <c r="T47" s="72"/>
      <c r="U47" s="57"/>
    </row>
    <row r="48" spans="1:21" s="23" customFormat="1" ht="26.1" customHeight="1" x14ac:dyDescent="0.3">
      <c r="A48" s="43" t="s">
        <v>70</v>
      </c>
      <c r="B48" s="15">
        <f>COUNTA(B49,B50,B51,B52,B55)</f>
        <v>5</v>
      </c>
      <c r="C48" s="15"/>
      <c r="D48" s="15"/>
      <c r="E48" s="16">
        <f>SUM(E49,E50,E51,E52,E55)</f>
        <v>0</v>
      </c>
      <c r="F48" s="16">
        <f>SUM(F49,F50,F51,F52,F55)</f>
        <v>0</v>
      </c>
      <c r="G48" s="16">
        <f>SUM(G49:G55)</f>
        <v>0</v>
      </c>
      <c r="H48" s="16">
        <f>SUM(H49:H55)</f>
        <v>0</v>
      </c>
      <c r="I48" s="16">
        <f>SUM(I49:I55)</f>
        <v>0</v>
      </c>
      <c r="J48" s="16">
        <f>SUM(K48:L48)</f>
        <v>102506000</v>
      </c>
      <c r="K48" s="16">
        <f>SUM(K49:K55)</f>
        <v>61885000</v>
      </c>
      <c r="L48" s="16">
        <f>SUM(L49:L55)</f>
        <v>40621000</v>
      </c>
      <c r="M48" s="17"/>
      <c r="N48" s="16">
        <f>SUM(O48:P48)</f>
        <v>0</v>
      </c>
      <c r="O48" s="16">
        <f>SUM(O49:O55)</f>
        <v>0</v>
      </c>
      <c r="P48" s="16">
        <f>SUM(P49:P55)</f>
        <v>0</v>
      </c>
      <c r="Q48" s="17"/>
      <c r="R48" s="69"/>
      <c r="S48" s="16"/>
      <c r="T48" s="70"/>
      <c r="U48" s="56"/>
    </row>
    <row r="49" spans="1:22" s="23" customFormat="1" ht="26.1" customHeight="1" x14ac:dyDescent="0.3">
      <c r="A49" s="44">
        <v>1</v>
      </c>
      <c r="B49" s="19" t="s">
        <v>71</v>
      </c>
      <c r="C49" s="19" t="s">
        <v>16</v>
      </c>
      <c r="D49" s="19" t="s">
        <v>17</v>
      </c>
      <c r="E49" s="20"/>
      <c r="F49" s="21"/>
      <c r="G49" s="20"/>
      <c r="H49" s="20"/>
      <c r="I49" s="28"/>
      <c r="J49" s="28">
        <f>SUM(K49:L49)</f>
        <v>42360000</v>
      </c>
      <c r="K49" s="28">
        <v>18000000</v>
      </c>
      <c r="L49" s="28">
        <v>24360000</v>
      </c>
      <c r="M49" s="29">
        <f>L49/K49*100</f>
        <v>135.33333333333331</v>
      </c>
      <c r="N49" s="28"/>
      <c r="O49" s="28"/>
      <c r="P49" s="28"/>
      <c r="Q49" s="29" t="e">
        <f t="shared" ref="Q49:Q55" si="24">P49/O49*100</f>
        <v>#DIV/0!</v>
      </c>
      <c r="R49" s="75"/>
      <c r="S49" s="28"/>
      <c r="T49" s="76"/>
      <c r="U49" s="57"/>
      <c r="V49" s="32"/>
    </row>
    <row r="50" spans="1:22" s="23" customFormat="1" ht="26.1" customHeight="1" x14ac:dyDescent="0.3">
      <c r="A50" s="44">
        <v>2</v>
      </c>
      <c r="B50" s="19" t="s">
        <v>72</v>
      </c>
      <c r="C50" s="19" t="s">
        <v>73</v>
      </c>
      <c r="D50" s="19" t="s">
        <v>23</v>
      </c>
      <c r="E50" s="20"/>
      <c r="F50" s="21"/>
      <c r="G50" s="20"/>
      <c r="H50" s="20"/>
      <c r="I50" s="28"/>
      <c r="J50" s="28">
        <f t="shared" ref="J50:J55" si="25">SUM(K50:L50)</f>
        <v>7000000</v>
      </c>
      <c r="K50" s="28">
        <v>5600000</v>
      </c>
      <c r="L50" s="28">
        <v>1400000</v>
      </c>
      <c r="M50" s="29">
        <f t="shared" ref="M50:M55" si="26">L50/K50*100</f>
        <v>25</v>
      </c>
      <c r="N50" s="28"/>
      <c r="O50" s="28"/>
      <c r="P50" s="28"/>
      <c r="Q50" s="29" t="e">
        <f t="shared" si="24"/>
        <v>#DIV/0!</v>
      </c>
      <c r="R50" s="75"/>
      <c r="S50" s="28"/>
      <c r="T50" s="76"/>
      <c r="U50" s="55"/>
    </row>
    <row r="51" spans="1:22" s="23" customFormat="1" ht="26.1" customHeight="1" x14ac:dyDescent="0.3">
      <c r="A51" s="45">
        <v>3</v>
      </c>
      <c r="B51" s="19" t="s">
        <v>74</v>
      </c>
      <c r="C51" s="19" t="s">
        <v>75</v>
      </c>
      <c r="D51" s="19" t="s">
        <v>17</v>
      </c>
      <c r="E51" s="20"/>
      <c r="F51" s="21"/>
      <c r="G51" s="20"/>
      <c r="H51" s="20"/>
      <c r="I51" s="20"/>
      <c r="J51" s="28">
        <f t="shared" si="25"/>
        <v>20000000</v>
      </c>
      <c r="K51" s="20">
        <v>16000000</v>
      </c>
      <c r="L51" s="20">
        <v>4000000</v>
      </c>
      <c r="M51" s="29">
        <f t="shared" si="26"/>
        <v>25</v>
      </c>
      <c r="N51" s="28"/>
      <c r="O51" s="20"/>
      <c r="P51" s="20"/>
      <c r="Q51" s="22" t="e">
        <f t="shared" si="24"/>
        <v>#DIV/0!</v>
      </c>
      <c r="R51" s="71"/>
      <c r="S51" s="20"/>
      <c r="T51" s="72"/>
      <c r="U51" s="57"/>
    </row>
    <row r="52" spans="1:22" s="23" customFormat="1" ht="26.1" customHeight="1" x14ac:dyDescent="0.3">
      <c r="A52" s="44">
        <v>4</v>
      </c>
      <c r="B52" s="19" t="s">
        <v>76</v>
      </c>
      <c r="C52" s="19" t="s">
        <v>77</v>
      </c>
      <c r="D52" s="19" t="s">
        <v>17</v>
      </c>
      <c r="E52" s="20"/>
      <c r="F52" s="21"/>
      <c r="G52" s="20"/>
      <c r="H52" s="20"/>
      <c r="I52" s="20"/>
      <c r="J52" s="28">
        <f t="shared" si="25"/>
        <v>22085000</v>
      </c>
      <c r="K52" s="20">
        <v>18385000</v>
      </c>
      <c r="L52" s="20">
        <v>3700000</v>
      </c>
      <c r="M52" s="29">
        <f t="shared" si="26"/>
        <v>20.125101985314114</v>
      </c>
      <c r="N52" s="28"/>
      <c r="O52" s="20"/>
      <c r="P52" s="20"/>
      <c r="Q52" s="22" t="e">
        <f t="shared" si="24"/>
        <v>#DIV/0!</v>
      </c>
      <c r="R52" s="71"/>
      <c r="S52" s="20"/>
      <c r="T52" s="72"/>
      <c r="U52" s="57"/>
      <c r="V52" s="32"/>
    </row>
    <row r="53" spans="1:22" s="23" customFormat="1" ht="26.1" hidden="1" customHeight="1" x14ac:dyDescent="0.3">
      <c r="A53" s="44">
        <v>2</v>
      </c>
      <c r="B53" s="19" t="s">
        <v>78</v>
      </c>
      <c r="C53" s="19" t="s">
        <v>16</v>
      </c>
      <c r="D53" s="19" t="s">
        <v>17</v>
      </c>
      <c r="E53" s="20"/>
      <c r="F53" s="21"/>
      <c r="G53" s="20"/>
      <c r="H53" s="20"/>
      <c r="I53" s="20"/>
      <c r="J53" s="28">
        <f t="shared" si="25"/>
        <v>4000000</v>
      </c>
      <c r="K53" s="20"/>
      <c r="L53" s="20">
        <v>4000000</v>
      </c>
      <c r="M53" s="29" t="e">
        <f t="shared" si="26"/>
        <v>#DIV/0!</v>
      </c>
      <c r="N53" s="28"/>
      <c r="O53" s="20"/>
      <c r="P53" s="20"/>
      <c r="Q53" s="22" t="e">
        <f t="shared" si="24"/>
        <v>#DIV/0!</v>
      </c>
      <c r="R53" s="71"/>
      <c r="S53" s="20"/>
      <c r="T53" s="72"/>
      <c r="U53" s="55"/>
    </row>
    <row r="54" spans="1:22" s="23" customFormat="1" ht="26.1" hidden="1" customHeight="1" x14ac:dyDescent="0.3">
      <c r="A54" s="45">
        <v>3</v>
      </c>
      <c r="B54" s="19" t="s">
        <v>79</v>
      </c>
      <c r="C54" s="19" t="s">
        <v>16</v>
      </c>
      <c r="D54" s="19" t="s">
        <v>17</v>
      </c>
      <c r="E54" s="20"/>
      <c r="F54" s="21"/>
      <c r="G54" s="20"/>
      <c r="H54" s="20"/>
      <c r="I54" s="20"/>
      <c r="J54" s="28">
        <f t="shared" si="25"/>
        <v>2179000</v>
      </c>
      <c r="K54" s="20"/>
      <c r="L54" s="20">
        <v>2179000</v>
      </c>
      <c r="M54" s="29" t="e">
        <f t="shared" si="26"/>
        <v>#DIV/0!</v>
      </c>
      <c r="N54" s="28"/>
      <c r="O54" s="20"/>
      <c r="P54" s="20"/>
      <c r="Q54" s="22" t="e">
        <f t="shared" si="24"/>
        <v>#DIV/0!</v>
      </c>
      <c r="R54" s="71"/>
      <c r="S54" s="20"/>
      <c r="T54" s="72"/>
      <c r="U54" s="55"/>
    </row>
    <row r="55" spans="1:22" s="23" customFormat="1" ht="26.1" customHeight="1" x14ac:dyDescent="0.3">
      <c r="A55" s="45">
        <v>5</v>
      </c>
      <c r="B55" s="19" t="s">
        <v>80</v>
      </c>
      <c r="C55" s="19" t="s">
        <v>22</v>
      </c>
      <c r="D55" s="19" t="s">
        <v>23</v>
      </c>
      <c r="E55" s="20"/>
      <c r="F55" s="21"/>
      <c r="G55" s="20"/>
      <c r="H55" s="20"/>
      <c r="I55" s="20"/>
      <c r="J55" s="28">
        <f t="shared" si="25"/>
        <v>4882000</v>
      </c>
      <c r="K55" s="20">
        <v>3900000</v>
      </c>
      <c r="L55" s="20">
        <v>982000</v>
      </c>
      <c r="M55" s="29">
        <f t="shared" si="26"/>
        <v>25.179487179487182</v>
      </c>
      <c r="N55" s="28"/>
      <c r="O55" s="20"/>
      <c r="P55" s="20"/>
      <c r="Q55" s="22" t="e">
        <f t="shared" si="24"/>
        <v>#DIV/0!</v>
      </c>
      <c r="R55" s="71"/>
      <c r="S55" s="20"/>
      <c r="T55" s="72"/>
      <c r="U55" s="55"/>
    </row>
    <row r="56" spans="1:22" s="23" customFormat="1" ht="26.1" customHeight="1" x14ac:dyDescent="0.3">
      <c r="A56" s="43" t="s">
        <v>81</v>
      </c>
      <c r="B56" s="15">
        <f>COUNTA(B57)</f>
        <v>1</v>
      </c>
      <c r="C56" s="15"/>
      <c r="D56" s="15"/>
      <c r="E56" s="16">
        <f>E57</f>
        <v>0</v>
      </c>
      <c r="F56" s="16">
        <f>F57</f>
        <v>0</v>
      </c>
      <c r="G56" s="16">
        <f>SUM(G57:G57)</f>
        <v>0</v>
      </c>
      <c r="H56" s="16">
        <f>SUM(H57:H57)</f>
        <v>0</v>
      </c>
      <c r="I56" s="16">
        <f>SUM(I57:I57)</f>
        <v>0</v>
      </c>
      <c r="J56" s="16">
        <f>SUM(K56:L56)</f>
        <v>24300000</v>
      </c>
      <c r="K56" s="16">
        <f>SUM(K57:K57)</f>
        <v>14400000</v>
      </c>
      <c r="L56" s="16">
        <f>SUM(L57:L57)</f>
        <v>9900000</v>
      </c>
      <c r="M56" s="17"/>
      <c r="N56" s="16">
        <f>SUM(O56:P56)</f>
        <v>0</v>
      </c>
      <c r="O56" s="16">
        <f>SUM(O57:O57)</f>
        <v>0</v>
      </c>
      <c r="P56" s="16">
        <f>SUM(P57:P57)</f>
        <v>0</v>
      </c>
      <c r="Q56" s="17"/>
      <c r="R56" s="69"/>
      <c r="S56" s="16"/>
      <c r="T56" s="70"/>
      <c r="U56" s="56"/>
    </row>
    <row r="57" spans="1:22" s="23" customFormat="1" ht="26.1" customHeight="1" x14ac:dyDescent="0.3">
      <c r="A57" s="44">
        <v>1</v>
      </c>
      <c r="B57" s="19" t="s">
        <v>1</v>
      </c>
      <c r="C57" s="19" t="s">
        <v>16</v>
      </c>
      <c r="D57" s="19" t="s">
        <v>17</v>
      </c>
      <c r="E57" s="20"/>
      <c r="F57" s="21"/>
      <c r="G57" s="20"/>
      <c r="H57" s="20"/>
      <c r="I57" s="20"/>
      <c r="J57" s="20">
        <f>SUM(K57:L57)</f>
        <v>24300000</v>
      </c>
      <c r="K57" s="20">
        <v>14400000</v>
      </c>
      <c r="L57" s="20">
        <v>9900000</v>
      </c>
      <c r="M57" s="22">
        <f>L57/K57*100</f>
        <v>68.75</v>
      </c>
      <c r="N57" s="20"/>
      <c r="O57" s="20"/>
      <c r="P57" s="20"/>
      <c r="Q57" s="22" t="e">
        <f>P57/O57*100</f>
        <v>#DIV/0!</v>
      </c>
      <c r="R57" s="71"/>
      <c r="S57" s="20"/>
      <c r="T57" s="72"/>
      <c r="U57" s="60"/>
      <c r="V57" s="33"/>
    </row>
    <row r="58" spans="1:22" s="23" customFormat="1" ht="26.1" customHeight="1" x14ac:dyDescent="0.3">
      <c r="A58" s="43" t="s">
        <v>82</v>
      </c>
      <c r="B58" s="15">
        <f>COUNTA(B59,B60)</f>
        <v>2</v>
      </c>
      <c r="C58" s="15"/>
      <c r="D58" s="15"/>
      <c r="E58" s="16">
        <f>SUM(E59:E60)</f>
        <v>0</v>
      </c>
      <c r="F58" s="16">
        <f>SUM(F59:F60)</f>
        <v>0</v>
      </c>
      <c r="G58" s="16">
        <f>SUM(G59:G60)</f>
        <v>0</v>
      </c>
      <c r="H58" s="16">
        <f>SUM(H59:H60)</f>
        <v>0</v>
      </c>
      <c r="I58" s="16">
        <f>SUM(I59:I60)</f>
        <v>0</v>
      </c>
      <c r="J58" s="16">
        <f>SUM(K58:L58)</f>
        <v>34260000</v>
      </c>
      <c r="K58" s="16">
        <f>SUM(K59:K60)</f>
        <v>25720000</v>
      </c>
      <c r="L58" s="16">
        <f>SUM(L59:L60)</f>
        <v>8540000</v>
      </c>
      <c r="M58" s="17"/>
      <c r="N58" s="16">
        <f>SUM(O58:P58)</f>
        <v>0</v>
      </c>
      <c r="O58" s="16">
        <f>SUM(O59:O60)</f>
        <v>0</v>
      </c>
      <c r="P58" s="16">
        <f>SUM(P59:P60)</f>
        <v>0</v>
      </c>
      <c r="Q58" s="17"/>
      <c r="R58" s="69"/>
      <c r="S58" s="16"/>
      <c r="T58" s="70"/>
      <c r="U58" s="56"/>
    </row>
    <row r="59" spans="1:22" s="23" customFormat="1" ht="26.1" customHeight="1" x14ac:dyDescent="0.3">
      <c r="A59" s="44">
        <v>1</v>
      </c>
      <c r="B59" s="19" t="s">
        <v>83</v>
      </c>
      <c r="C59" s="19" t="s">
        <v>16</v>
      </c>
      <c r="D59" s="19" t="s">
        <v>17</v>
      </c>
      <c r="E59" s="20"/>
      <c r="F59" s="21"/>
      <c r="G59" s="20"/>
      <c r="H59" s="20"/>
      <c r="I59" s="20"/>
      <c r="J59" s="20">
        <f>SUM(K59:L59)</f>
        <v>24490000</v>
      </c>
      <c r="K59" s="20">
        <v>17950000</v>
      </c>
      <c r="L59" s="20">
        <v>6540000</v>
      </c>
      <c r="M59" s="22">
        <f>L59/K59*100</f>
        <v>36.434540389972149</v>
      </c>
      <c r="N59" s="20"/>
      <c r="O59" s="20"/>
      <c r="P59" s="20"/>
      <c r="Q59" s="22" t="e">
        <f t="shared" ref="Q59:Q60" si="27">P59/O59*100</f>
        <v>#DIV/0!</v>
      </c>
      <c r="R59" s="71"/>
      <c r="S59" s="20"/>
      <c r="T59" s="72"/>
      <c r="U59" s="57"/>
    </row>
    <row r="60" spans="1:22" s="23" customFormat="1" ht="26.1" customHeight="1" x14ac:dyDescent="0.3">
      <c r="A60" s="44">
        <v>2</v>
      </c>
      <c r="B60" s="19" t="s">
        <v>84</v>
      </c>
      <c r="C60" s="19" t="s">
        <v>54</v>
      </c>
      <c r="D60" s="19" t="s">
        <v>23</v>
      </c>
      <c r="E60" s="20"/>
      <c r="F60" s="21"/>
      <c r="G60" s="20"/>
      <c r="H60" s="20"/>
      <c r="I60" s="20"/>
      <c r="J60" s="20">
        <f>SUM(K60:L60)</f>
        <v>9770000</v>
      </c>
      <c r="K60" s="20">
        <v>7770000</v>
      </c>
      <c r="L60" s="20">
        <v>2000000</v>
      </c>
      <c r="M60" s="22">
        <f>L60/K60*100</f>
        <v>25.74002574002574</v>
      </c>
      <c r="N60" s="20"/>
      <c r="O60" s="20"/>
      <c r="P60" s="20"/>
      <c r="Q60" s="22" t="e">
        <f t="shared" si="27"/>
        <v>#DIV/0!</v>
      </c>
      <c r="R60" s="71"/>
      <c r="S60" s="20"/>
      <c r="T60" s="72"/>
      <c r="U60" s="55"/>
    </row>
    <row r="61" spans="1:22" s="23" customFormat="1" ht="26.1" customHeight="1" x14ac:dyDescent="0.3">
      <c r="A61" s="43" t="s">
        <v>85</v>
      </c>
      <c r="B61" s="15">
        <f>COUNTA(B62,B63,B64)</f>
        <v>3</v>
      </c>
      <c r="C61" s="15"/>
      <c r="D61" s="15"/>
      <c r="E61" s="16">
        <f>SUM(E62:E64)</f>
        <v>0</v>
      </c>
      <c r="F61" s="16">
        <f>SUM(F62:F64)</f>
        <v>0</v>
      </c>
      <c r="G61" s="16">
        <f>SUM(G62:G64)</f>
        <v>0</v>
      </c>
      <c r="H61" s="16">
        <f>SUM(H62:H64)</f>
        <v>0</v>
      </c>
      <c r="I61" s="16">
        <f>SUM(I62:I64)</f>
        <v>0</v>
      </c>
      <c r="J61" s="16">
        <f>SUM(K61:L61)</f>
        <v>17200000</v>
      </c>
      <c r="K61" s="16">
        <f>SUM(K62:K64)</f>
        <v>13760000</v>
      </c>
      <c r="L61" s="16">
        <f>SUM(L62:L64)</f>
        <v>3440000</v>
      </c>
      <c r="M61" s="17"/>
      <c r="N61" s="16">
        <f>SUM(O61:P61)</f>
        <v>0</v>
      </c>
      <c r="O61" s="16">
        <f>SUM(O62:O64)</f>
        <v>0</v>
      </c>
      <c r="P61" s="16">
        <f>SUM(P62:P64)</f>
        <v>0</v>
      </c>
      <c r="Q61" s="17"/>
      <c r="R61" s="69"/>
      <c r="S61" s="16"/>
      <c r="T61" s="70"/>
      <c r="U61" s="56"/>
    </row>
    <row r="62" spans="1:22" s="23" customFormat="1" ht="26.1" customHeight="1" x14ac:dyDescent="0.3">
      <c r="A62" s="44">
        <v>1</v>
      </c>
      <c r="B62" s="80" t="s">
        <v>86</v>
      </c>
      <c r="C62" s="19" t="s">
        <v>22</v>
      </c>
      <c r="D62" s="19" t="s">
        <v>17</v>
      </c>
      <c r="E62" s="20"/>
      <c r="F62" s="21"/>
      <c r="G62" s="20"/>
      <c r="H62" s="20"/>
      <c r="I62" s="20"/>
      <c r="J62" s="20">
        <f>SUM(K62:L62)</f>
        <v>0</v>
      </c>
      <c r="K62" s="20"/>
      <c r="L62" s="20"/>
      <c r="M62" s="22"/>
      <c r="N62" s="20"/>
      <c r="O62" s="20"/>
      <c r="P62" s="20"/>
      <c r="Q62" s="22"/>
      <c r="R62" s="71"/>
      <c r="S62" s="20"/>
      <c r="T62" s="72"/>
      <c r="U62" s="81" t="s">
        <v>101</v>
      </c>
    </row>
    <row r="63" spans="1:22" s="23" customFormat="1" ht="26.1" customHeight="1" x14ac:dyDescent="0.3">
      <c r="A63" s="44">
        <v>2</v>
      </c>
      <c r="B63" s="19" t="s">
        <v>87</v>
      </c>
      <c r="C63" s="19" t="s">
        <v>51</v>
      </c>
      <c r="D63" s="19" t="s">
        <v>23</v>
      </c>
      <c r="E63" s="20"/>
      <c r="F63" s="21"/>
      <c r="G63" s="20"/>
      <c r="H63" s="20"/>
      <c r="I63" s="20"/>
      <c r="J63" s="20">
        <f t="shared" ref="J63:J64" si="28">SUM(K63:L63)</f>
        <v>2500000</v>
      </c>
      <c r="K63" s="20">
        <v>2000000</v>
      </c>
      <c r="L63" s="20">
        <v>500000</v>
      </c>
      <c r="M63" s="22">
        <f t="shared" ref="M63:M64" si="29">L63/K63</f>
        <v>0.25</v>
      </c>
      <c r="N63" s="20"/>
      <c r="O63" s="20"/>
      <c r="P63" s="20"/>
      <c r="Q63" s="22" t="e">
        <f t="shared" ref="Q62:Q64" si="30">P63/O63*100</f>
        <v>#DIV/0!</v>
      </c>
      <c r="R63" s="71"/>
      <c r="S63" s="20"/>
      <c r="T63" s="72"/>
      <c r="U63" s="57"/>
    </row>
    <row r="64" spans="1:22" s="23" customFormat="1" ht="26.1" customHeight="1" x14ac:dyDescent="0.3">
      <c r="A64" s="45">
        <v>3</v>
      </c>
      <c r="B64" s="19" t="s">
        <v>88</v>
      </c>
      <c r="C64" s="19" t="s">
        <v>16</v>
      </c>
      <c r="D64" s="19" t="s">
        <v>17</v>
      </c>
      <c r="E64" s="20"/>
      <c r="F64" s="21"/>
      <c r="G64" s="20"/>
      <c r="H64" s="20"/>
      <c r="I64" s="20"/>
      <c r="J64" s="20">
        <f t="shared" si="28"/>
        <v>14700000</v>
      </c>
      <c r="K64" s="20">
        <v>11760000</v>
      </c>
      <c r="L64" s="20">
        <v>2940000</v>
      </c>
      <c r="M64" s="22">
        <f t="shared" si="29"/>
        <v>0.25</v>
      </c>
      <c r="N64" s="20"/>
      <c r="O64" s="20"/>
      <c r="P64" s="20"/>
      <c r="Q64" s="22" t="e">
        <f t="shared" si="30"/>
        <v>#DIV/0!</v>
      </c>
      <c r="R64" s="71"/>
      <c r="S64" s="20"/>
      <c r="T64" s="72"/>
      <c r="U64" s="57"/>
    </row>
    <row r="65" spans="1:21" s="23" customFormat="1" ht="26.1" customHeight="1" x14ac:dyDescent="0.3">
      <c r="A65" s="43" t="s">
        <v>89</v>
      </c>
      <c r="B65" s="15">
        <f>COUNTA(B66)</f>
        <v>1</v>
      </c>
      <c r="C65" s="15"/>
      <c r="D65" s="15"/>
      <c r="E65" s="16">
        <f>E66</f>
        <v>0</v>
      </c>
      <c r="F65" s="16">
        <f>F66</f>
        <v>0</v>
      </c>
      <c r="G65" s="16">
        <f>SUM(G66:G66)</f>
        <v>0</v>
      </c>
      <c r="H65" s="16">
        <f>SUM(H66:H66)</f>
        <v>0</v>
      </c>
      <c r="I65" s="16">
        <f>SUM(I66:I66)</f>
        <v>0</v>
      </c>
      <c r="J65" s="16">
        <f>SUM(K65:L65)</f>
        <v>24000000</v>
      </c>
      <c r="K65" s="16">
        <f>SUM(K66)</f>
        <v>20000000</v>
      </c>
      <c r="L65" s="16">
        <f>SUM(L66:L66)</f>
        <v>4000000</v>
      </c>
      <c r="M65" s="17"/>
      <c r="N65" s="16">
        <f>SUM(O65:P65)</f>
        <v>0</v>
      </c>
      <c r="O65" s="16">
        <f>SUM(O66)</f>
        <v>0</v>
      </c>
      <c r="P65" s="16">
        <f>SUM(P66:P66)</f>
        <v>0</v>
      </c>
      <c r="Q65" s="17"/>
      <c r="R65" s="69"/>
      <c r="S65" s="16"/>
      <c r="T65" s="70"/>
      <c r="U65" s="56"/>
    </row>
    <row r="66" spans="1:21" s="23" customFormat="1" ht="26.1" customHeight="1" thickBot="1" x14ac:dyDescent="0.35">
      <c r="A66" s="46">
        <v>1</v>
      </c>
      <c r="B66" s="47" t="s">
        <v>90</v>
      </c>
      <c r="C66" s="47" t="s">
        <v>91</v>
      </c>
      <c r="D66" s="47" t="s">
        <v>23</v>
      </c>
      <c r="E66" s="48"/>
      <c r="F66" s="49"/>
      <c r="G66" s="48"/>
      <c r="H66" s="48"/>
      <c r="I66" s="48"/>
      <c r="J66" s="48">
        <f>SUM(K66:L66)</f>
        <v>24000000</v>
      </c>
      <c r="K66" s="48">
        <v>20000000</v>
      </c>
      <c r="L66" s="48">
        <v>4000000</v>
      </c>
      <c r="M66" s="52">
        <f>L66/K66*100</f>
        <v>20</v>
      </c>
      <c r="N66" s="48"/>
      <c r="O66" s="48"/>
      <c r="P66" s="48"/>
      <c r="Q66" s="52" t="e">
        <f>P66/O66*100</f>
        <v>#DIV/0!</v>
      </c>
      <c r="R66" s="77"/>
      <c r="S66" s="78"/>
      <c r="T66" s="79"/>
      <c r="U66" s="61"/>
    </row>
    <row r="67" spans="1:21" ht="17.25" thickTop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12">
    <mergeCell ref="R3:T3"/>
    <mergeCell ref="N3:Q3"/>
    <mergeCell ref="U3:U4"/>
    <mergeCell ref="A1:U1"/>
    <mergeCell ref="A3:A4"/>
    <mergeCell ref="B3:B4"/>
    <mergeCell ref="C3:C4"/>
    <mergeCell ref="D3:D4"/>
    <mergeCell ref="E3:E4"/>
    <mergeCell ref="F3:F4"/>
    <mergeCell ref="G3:I3"/>
    <mergeCell ref="J3:M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19공동체정원 조성 집행 및 정산결과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</cp:revision>
  <cp:lastPrinted>2015-10-26T07:34:17Z</cp:lastPrinted>
  <dcterms:created xsi:type="dcterms:W3CDTF">2009-09-21T11:59:43Z</dcterms:created>
  <dcterms:modified xsi:type="dcterms:W3CDTF">2019-04-15T09:16:30Z</dcterms:modified>
</cp:coreProperties>
</file>