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765" windowHeight="11880"/>
  </bookViews>
  <sheets>
    <sheet name="Sheet1" sheetId="3" r:id="rId1"/>
  </sheets>
  <calcPr calcId="145621"/>
</workbook>
</file>

<file path=xl/calcChain.xml><?xml version="1.0" encoding="utf-8"?>
<calcChain xmlns="http://schemas.openxmlformats.org/spreadsheetml/2006/main">
  <c r="AK6" i="3" l="1"/>
  <c r="AH31" i="3" l="1"/>
  <c r="X31" i="3"/>
  <c r="W31" i="3"/>
  <c r="N31" i="3"/>
  <c r="M31" i="3"/>
  <c r="D31" i="3"/>
  <c r="C31" i="3"/>
  <c r="AH30" i="3"/>
  <c r="X30" i="3"/>
  <c r="W30" i="3"/>
  <c r="N30" i="3"/>
  <c r="M30" i="3"/>
  <c r="D30" i="3"/>
  <c r="C30" i="3"/>
  <c r="AH29" i="3"/>
  <c r="X29" i="3"/>
  <c r="W29" i="3"/>
  <c r="N29" i="3"/>
  <c r="M29" i="3"/>
  <c r="D29" i="3"/>
  <c r="C29" i="3"/>
  <c r="AH28" i="3"/>
  <c r="X28" i="3"/>
  <c r="W28" i="3"/>
  <c r="N28" i="3"/>
  <c r="M28" i="3"/>
  <c r="D28" i="3"/>
  <c r="C28" i="3"/>
  <c r="AH27" i="3"/>
  <c r="X27" i="3"/>
  <c r="W27" i="3"/>
  <c r="N27" i="3"/>
  <c r="M27" i="3"/>
  <c r="D27" i="3"/>
  <c r="C27" i="3"/>
  <c r="AH26" i="3"/>
  <c r="X26" i="3"/>
  <c r="W26" i="3"/>
  <c r="N26" i="3"/>
  <c r="M26" i="3"/>
  <c r="D26" i="3"/>
  <c r="C26" i="3"/>
  <c r="AH25" i="3"/>
  <c r="X25" i="3"/>
  <c r="W25" i="3"/>
  <c r="N25" i="3"/>
  <c r="M25" i="3"/>
  <c r="D25" i="3"/>
  <c r="C25" i="3"/>
  <c r="AH24" i="3"/>
  <c r="X24" i="3"/>
  <c r="W24" i="3"/>
  <c r="N24" i="3"/>
  <c r="M24" i="3"/>
  <c r="D24" i="3"/>
  <c r="C24" i="3"/>
  <c r="AH23" i="3"/>
  <c r="X23" i="3"/>
  <c r="W23" i="3"/>
  <c r="N23" i="3"/>
  <c r="M23" i="3"/>
  <c r="D23" i="3"/>
  <c r="C23" i="3"/>
  <c r="AH22" i="3"/>
  <c r="X22" i="3"/>
  <c r="W22" i="3"/>
  <c r="N22" i="3"/>
  <c r="M22" i="3"/>
  <c r="D22" i="3"/>
  <c r="C22" i="3"/>
  <c r="AH21" i="3"/>
  <c r="X21" i="3"/>
  <c r="W21" i="3"/>
  <c r="N21" i="3"/>
  <c r="M21" i="3"/>
  <c r="D21" i="3"/>
  <c r="C21" i="3"/>
  <c r="AH20" i="3"/>
  <c r="X20" i="3"/>
  <c r="W20" i="3"/>
  <c r="N20" i="3"/>
  <c r="M20" i="3"/>
  <c r="D20" i="3"/>
  <c r="C20" i="3"/>
  <c r="AH19" i="3"/>
  <c r="X19" i="3"/>
  <c r="W19" i="3"/>
  <c r="N19" i="3"/>
  <c r="M19" i="3"/>
  <c r="D19" i="3"/>
  <c r="C19" i="3"/>
  <c r="AH18" i="3"/>
  <c r="X18" i="3"/>
  <c r="W18" i="3"/>
  <c r="N18" i="3"/>
  <c r="M18" i="3"/>
  <c r="D18" i="3"/>
  <c r="C18" i="3"/>
  <c r="AH17" i="3"/>
  <c r="X17" i="3"/>
  <c r="W17" i="3"/>
  <c r="N17" i="3"/>
  <c r="M17" i="3"/>
  <c r="D17" i="3"/>
  <c r="C17" i="3"/>
  <c r="AH16" i="3"/>
  <c r="X16" i="3"/>
  <c r="W16" i="3"/>
  <c r="N16" i="3"/>
  <c r="M16" i="3"/>
  <c r="D16" i="3"/>
  <c r="C16" i="3"/>
  <c r="AH15" i="3"/>
  <c r="X15" i="3"/>
  <c r="W15" i="3"/>
  <c r="N15" i="3"/>
  <c r="M15" i="3"/>
  <c r="D15" i="3"/>
  <c r="C15" i="3"/>
  <c r="AH14" i="3"/>
  <c r="X14" i="3"/>
  <c r="W14" i="3"/>
  <c r="N14" i="3"/>
  <c r="M14" i="3"/>
  <c r="D14" i="3"/>
  <c r="C14" i="3"/>
  <c r="AH13" i="3"/>
  <c r="X13" i="3"/>
  <c r="W13" i="3"/>
  <c r="N13" i="3"/>
  <c r="M13" i="3"/>
  <c r="D13" i="3"/>
  <c r="C13" i="3"/>
  <c r="AH12" i="3"/>
  <c r="X12" i="3"/>
  <c r="W12" i="3"/>
  <c r="N12" i="3"/>
  <c r="M12" i="3"/>
  <c r="D12" i="3"/>
  <c r="C12" i="3"/>
  <c r="AH11" i="3"/>
  <c r="X11" i="3"/>
  <c r="W11" i="3"/>
  <c r="N11" i="3"/>
  <c r="M11" i="3"/>
  <c r="D11" i="3"/>
  <c r="C11" i="3"/>
  <c r="AH10" i="3"/>
  <c r="X10" i="3"/>
  <c r="W10" i="3"/>
  <c r="N10" i="3"/>
  <c r="M10" i="3"/>
  <c r="D10" i="3"/>
  <c r="C10" i="3"/>
  <c r="AH9" i="3"/>
  <c r="X9" i="3"/>
  <c r="W9" i="3"/>
  <c r="N9" i="3"/>
  <c r="M9" i="3"/>
  <c r="D9" i="3"/>
  <c r="C9" i="3"/>
  <c r="AH8" i="3"/>
  <c r="X8" i="3"/>
  <c r="W8" i="3"/>
  <c r="N8" i="3"/>
  <c r="M8" i="3"/>
  <c r="D8" i="3"/>
  <c r="C8" i="3"/>
  <c r="AH7" i="3"/>
  <c r="X7" i="3"/>
  <c r="W7" i="3"/>
  <c r="N7" i="3"/>
  <c r="M7" i="3"/>
  <c r="D7" i="3"/>
  <c r="C7" i="3"/>
  <c r="AF6" i="3"/>
  <c r="AE6" i="3"/>
  <c r="AD6" i="3"/>
  <c r="AC6" i="3"/>
  <c r="AB6" i="3"/>
  <c r="AA6" i="3"/>
  <c r="Z6" i="3"/>
  <c r="Y6" i="3"/>
  <c r="V6" i="3"/>
  <c r="U6" i="3"/>
  <c r="T6" i="3"/>
  <c r="S6" i="3"/>
  <c r="R6" i="3"/>
  <c r="Q6" i="3"/>
  <c r="P6" i="3"/>
  <c r="O6" i="3"/>
  <c r="L6" i="3"/>
  <c r="K6" i="3"/>
  <c r="J6" i="3"/>
  <c r="I6" i="3"/>
  <c r="H6" i="3"/>
  <c r="G6" i="3"/>
  <c r="F6" i="3"/>
  <c r="E6" i="3"/>
  <c r="AI8" i="3" l="1"/>
  <c r="AI17" i="3"/>
  <c r="AI29" i="3"/>
  <c r="AI10" i="3"/>
  <c r="AI11" i="3"/>
  <c r="AI15" i="3"/>
  <c r="AI24" i="3"/>
  <c r="AI14" i="3"/>
  <c r="AI23" i="3"/>
  <c r="AI31" i="3"/>
  <c r="D6" i="3"/>
  <c r="X6" i="3"/>
  <c r="AI16" i="3"/>
  <c r="AI27" i="3"/>
  <c r="N6" i="3"/>
  <c r="AJ6" i="3"/>
  <c r="C6" i="3"/>
  <c r="M6" i="3"/>
  <c r="AH6" i="3"/>
  <c r="AI19" i="3"/>
  <c r="AI30" i="3"/>
  <c r="AI28" i="3"/>
  <c r="W6" i="3"/>
  <c r="AI7" i="3"/>
  <c r="AI9" i="3"/>
  <c r="AI12" i="3"/>
  <c r="AI21" i="3"/>
  <c r="AI25" i="3"/>
  <c r="AI20" i="3"/>
  <c r="AI13" i="3"/>
  <c r="AI18" i="3"/>
  <c r="AI22" i="3"/>
  <c r="AI26" i="3"/>
  <c r="AI6" i="3" l="1"/>
</calcChain>
</file>

<file path=xl/sharedStrings.xml><?xml version="1.0" encoding="utf-8"?>
<sst xmlns="http://schemas.openxmlformats.org/spreadsheetml/2006/main" count="84" uniqueCount="47">
  <si>
    <t>면수</t>
  </si>
  <si>
    <t>중</t>
  </si>
  <si>
    <t>서초</t>
  </si>
  <si>
    <t>노원</t>
  </si>
  <si>
    <t>종로</t>
  </si>
  <si>
    <t>마포</t>
  </si>
  <si>
    <t>강동</t>
  </si>
  <si>
    <t>강서</t>
  </si>
  <si>
    <t>관악</t>
  </si>
  <si>
    <t>동작</t>
  </si>
  <si>
    <t>서대문</t>
  </si>
  <si>
    <t>송파</t>
  </si>
  <si>
    <t>용산</t>
  </si>
  <si>
    <t>양천</t>
  </si>
  <si>
    <t>도봉</t>
  </si>
  <si>
    <t>광진</t>
  </si>
  <si>
    <t>동대문</t>
  </si>
  <si>
    <t>강남</t>
  </si>
  <si>
    <t>성동</t>
  </si>
  <si>
    <t>금천</t>
  </si>
  <si>
    <t>성북</t>
  </si>
  <si>
    <t>강북</t>
  </si>
  <si>
    <t>중랑</t>
  </si>
  <si>
    <t>영등포</t>
  </si>
  <si>
    <t>구로</t>
  </si>
  <si>
    <t>은평</t>
  </si>
  <si>
    <t>1차교부액</t>
  </si>
  <si>
    <t>총    계</t>
  </si>
  <si>
    <t>연  번</t>
  </si>
  <si>
    <t>구  별</t>
  </si>
  <si>
    <t>계</t>
  </si>
  <si>
    <t>주택</t>
  </si>
  <si>
    <t>아파트</t>
  </si>
  <si>
    <t>개소수</t>
    <phoneticPr fontId="4" type="noConversion"/>
  </si>
  <si>
    <t>교부예정액</t>
    <phoneticPr fontId="4" type="noConversion"/>
  </si>
  <si>
    <t>-</t>
    <phoneticPr fontId="4" type="noConversion"/>
  </si>
  <si>
    <t>근생시설</t>
    <phoneticPr fontId="4" type="noConversion"/>
  </si>
  <si>
    <t>차등보조율(%)</t>
    <phoneticPr fontId="4" type="noConversion"/>
  </si>
  <si>
    <t>교부액</t>
    <phoneticPr fontId="4" type="noConversion"/>
  </si>
  <si>
    <t>담장허물기 추진실적</t>
    <phoneticPr fontId="4" type="noConversion"/>
  </si>
  <si>
    <t>부설주차장 기능개선</t>
    <phoneticPr fontId="4" type="noConversion"/>
  </si>
  <si>
    <t>동수</t>
  </si>
  <si>
    <t>2차교부액</t>
    <phoneticPr fontId="4" type="noConversion"/>
  </si>
  <si>
    <t>담장허물기 추가신청 물량</t>
    <phoneticPr fontId="4" type="noConversion"/>
  </si>
  <si>
    <t>2018년 Green Parking 사업물량 및 예산교부(3차)</t>
    <phoneticPr fontId="4" type="noConversion"/>
  </si>
  <si>
    <t>3차교부액</t>
    <phoneticPr fontId="4" type="noConversion"/>
  </si>
  <si>
    <t>담장허물기 최초 계획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</si>
</sst>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22"/>
      <color rgb="FF3333FF"/>
      <name val="돋움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</font>
    <font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/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41" fontId="3" fillId="0" borderId="0">
      <alignment vertical="center"/>
    </xf>
    <xf numFmtId="0" fontId="3" fillId="0" borderId="0">
      <alignment vertical="center"/>
    </xf>
  </cellStyleXfs>
  <cellXfs count="100">
    <xf numFmtId="0" fontId="0" fillId="0" borderId="0" xfId="0" applyNumberFormat="1">
      <alignment vertical="center"/>
    </xf>
    <xf numFmtId="41" fontId="0" fillId="0" borderId="0" xfId="0" applyNumberFormat="1">
      <alignment vertical="center"/>
    </xf>
    <xf numFmtId="41" fontId="0" fillId="0" borderId="1" xfId="0" applyNumberFormat="1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41" fontId="1" fillId="0" borderId="10" xfId="0" applyNumberFormat="1" applyFont="1" applyBorder="1" applyAlignment="1">
      <alignment horizontal="center" vertical="center"/>
    </xf>
    <xf numFmtId="41" fontId="1" fillId="0" borderId="3" xfId="0" applyNumberFormat="1" applyFont="1" applyBorder="1" applyAlignment="1">
      <alignment horizontal="center" vertical="center"/>
    </xf>
    <xf numFmtId="41" fontId="0" fillId="0" borderId="12" xfId="0" applyNumberFormat="1" applyBorder="1" applyAlignment="1">
      <alignment vertical="center"/>
    </xf>
    <xf numFmtId="41" fontId="0" fillId="0" borderId="2" xfId="0" applyNumberFormat="1" applyBorder="1" applyAlignment="1">
      <alignment horizontal="center" vertical="center"/>
    </xf>
    <xf numFmtId="41" fontId="0" fillId="0" borderId="19" xfId="0" applyNumberFormat="1" applyBorder="1" applyAlignment="1">
      <alignment vertical="center"/>
    </xf>
    <xf numFmtId="41" fontId="0" fillId="0" borderId="12" xfId="0" applyNumberForma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23" xfId="0" applyNumberFormat="1" applyBorder="1" applyAlignment="1">
      <alignment horizontal="center" vertical="center"/>
    </xf>
    <xf numFmtId="41" fontId="6" fillId="0" borderId="7" xfId="1" applyFont="1" applyFill="1" applyBorder="1" applyAlignment="1">
      <alignment horizontal="center" vertical="center"/>
    </xf>
    <xf numFmtId="41" fontId="6" fillId="0" borderId="27" xfId="1" applyFont="1" applyFill="1" applyBorder="1" applyAlignment="1">
      <alignment horizontal="center" vertical="center"/>
    </xf>
    <xf numFmtId="41" fontId="6" fillId="0" borderId="24" xfId="1" applyFont="1" applyFill="1" applyBorder="1" applyAlignment="1">
      <alignment horizontal="center" vertical="center"/>
    </xf>
    <xf numFmtId="41" fontId="6" fillId="0" borderId="31" xfId="1" applyFont="1" applyFill="1" applyBorder="1" applyAlignment="1">
      <alignment horizontal="center" vertical="center"/>
    </xf>
    <xf numFmtId="41" fontId="0" fillId="0" borderId="0" xfId="0" applyNumberFormat="1" applyBorder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8" xfId="0" applyNumberFormat="1" applyFill="1" applyBorder="1" applyAlignment="1">
      <alignment horizontal="center" vertical="center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21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34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 vertical="center"/>
    </xf>
    <xf numFmtId="41" fontId="7" fillId="0" borderId="0" xfId="1" applyFont="1" applyFill="1" applyBorder="1" applyAlignment="1">
      <alignment horizontal="right" vertical="center"/>
    </xf>
    <xf numFmtId="41" fontId="0" fillId="0" borderId="0" xfId="1" applyFont="1" applyFill="1" applyBorder="1" applyAlignment="1">
      <alignment horizontal="right" vertical="center"/>
    </xf>
    <xf numFmtId="41" fontId="1" fillId="0" borderId="7" xfId="0" applyNumberFormat="1" applyFont="1" applyFill="1" applyBorder="1" applyAlignment="1">
      <alignment horizontal="right" vertical="center"/>
    </xf>
    <xf numFmtId="41" fontId="0" fillId="0" borderId="36" xfId="0" applyNumberForma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horizontal="center" vertical="center"/>
    </xf>
    <xf numFmtId="41" fontId="5" fillId="0" borderId="32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>
      <alignment vertical="center"/>
    </xf>
    <xf numFmtId="41" fontId="8" fillId="0" borderId="33" xfId="0" applyNumberFormat="1" applyFont="1" applyFill="1" applyBorder="1">
      <alignment vertical="center"/>
    </xf>
    <xf numFmtId="41" fontId="8" fillId="0" borderId="37" xfId="1" applyFont="1" applyFill="1" applyBorder="1">
      <alignment vertical="center"/>
    </xf>
    <xf numFmtId="41" fontId="8" fillId="0" borderId="39" xfId="1" applyFont="1" applyFill="1" applyBorder="1">
      <alignment vertical="center"/>
    </xf>
    <xf numFmtId="41" fontId="8" fillId="0" borderId="32" xfId="0" applyNumberFormat="1" applyFont="1" applyFill="1" applyBorder="1">
      <alignment vertical="center"/>
    </xf>
    <xf numFmtId="41" fontId="8" fillId="0" borderId="32" xfId="1" applyFont="1" applyFill="1" applyBorder="1" applyAlignment="1">
      <alignment horizontal="right" vertical="center"/>
    </xf>
    <xf numFmtId="41" fontId="8" fillId="0" borderId="4" xfId="1" applyFont="1" applyFill="1" applyBorder="1" applyAlignment="1">
      <alignment horizontal="right" vertical="center"/>
    </xf>
    <xf numFmtId="41" fontId="8" fillId="0" borderId="25" xfId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41" fontId="8" fillId="0" borderId="22" xfId="0" applyNumberFormat="1" applyFont="1" applyFill="1" applyBorder="1">
      <alignment vertical="center"/>
    </xf>
    <xf numFmtId="41" fontId="8" fillId="0" borderId="26" xfId="0" applyNumberFormat="1" applyFont="1" applyFill="1" applyBorder="1">
      <alignment vertical="center"/>
    </xf>
    <xf numFmtId="41" fontId="8" fillId="0" borderId="34" xfId="1" applyFont="1" applyFill="1" applyBorder="1">
      <alignment vertical="center"/>
    </xf>
    <xf numFmtId="41" fontId="8" fillId="0" borderId="9" xfId="1" applyFont="1" applyFill="1" applyBorder="1">
      <alignment vertical="center"/>
    </xf>
    <xf numFmtId="41" fontId="8" fillId="0" borderId="34" xfId="0" applyNumberFormat="1" applyFont="1" applyFill="1" applyBorder="1">
      <alignment vertical="center"/>
    </xf>
    <xf numFmtId="41" fontId="8" fillId="0" borderId="34" xfId="1" applyFont="1" applyFill="1" applyBorder="1" applyAlignment="1">
      <alignment horizontal="right" vertical="center"/>
    </xf>
    <xf numFmtId="41" fontId="8" fillId="0" borderId="11" xfId="1" applyFont="1" applyFill="1" applyBorder="1" applyAlignment="1">
      <alignment horizontal="right" vertical="center"/>
    </xf>
    <xf numFmtId="41" fontId="8" fillId="0" borderId="48" xfId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center" vertical="center"/>
    </xf>
    <xf numFmtId="41" fontId="5" fillId="0" borderId="3" xfId="0" applyNumberFormat="1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center" vertical="center"/>
    </xf>
    <xf numFmtId="41" fontId="8" fillId="0" borderId="20" xfId="0" applyNumberFormat="1" applyFont="1" applyFill="1" applyBorder="1">
      <alignment vertical="center"/>
    </xf>
    <xf numFmtId="41" fontId="8" fillId="0" borderId="35" xfId="0" applyNumberFormat="1" applyFont="1" applyFill="1" applyBorder="1">
      <alignment vertical="center"/>
    </xf>
    <xf numFmtId="41" fontId="5" fillId="0" borderId="10" xfId="0" applyNumberFormat="1" applyFont="1" applyFill="1" applyBorder="1" applyAlignment="1">
      <alignment horizontal="center" vertical="center"/>
    </xf>
    <xf numFmtId="41" fontId="8" fillId="0" borderId="1" xfId="1" applyFont="1" applyFill="1" applyBorder="1">
      <alignment vertical="center"/>
    </xf>
    <xf numFmtId="41" fontId="8" fillId="0" borderId="2" xfId="1" applyFont="1" applyFill="1" applyBorder="1">
      <alignment vertical="center"/>
    </xf>
    <xf numFmtId="41" fontId="8" fillId="0" borderId="1" xfId="0" applyNumberFormat="1" applyFont="1" applyFill="1" applyBorder="1">
      <alignment vertical="center"/>
    </xf>
    <xf numFmtId="41" fontId="8" fillId="0" borderId="1" xfId="1" applyFont="1" applyFill="1" applyBorder="1" applyAlignment="1">
      <alignment horizontal="right" vertical="center"/>
    </xf>
    <xf numFmtId="41" fontId="8" fillId="0" borderId="3" xfId="1" applyFont="1" applyFill="1" applyBorder="1" applyAlignment="1">
      <alignment horizontal="right" vertical="center"/>
    </xf>
    <xf numFmtId="41" fontId="8" fillId="0" borderId="49" xfId="1" applyFont="1" applyFill="1" applyBorder="1" applyAlignment="1">
      <alignment horizontal="right" vertical="center"/>
    </xf>
    <xf numFmtId="0" fontId="2" fillId="2" borderId="0" xfId="0" applyNumberFormat="1" applyFont="1" applyFill="1" applyAlignment="1">
      <alignment horizontal="center" vertical="center" shrinkToFit="1"/>
    </xf>
    <xf numFmtId="0" fontId="1" fillId="0" borderId="42" xfId="0" applyNumberFormat="1" applyFont="1" applyFill="1" applyBorder="1" applyAlignment="1" applyProtection="1">
      <alignment horizontal="center" vertical="center"/>
    </xf>
    <xf numFmtId="0" fontId="1" fillId="0" borderId="43" xfId="0" applyNumberFormat="1" applyFont="1" applyFill="1" applyBorder="1" applyAlignment="1" applyProtection="1">
      <alignment horizontal="center" vertical="center"/>
    </xf>
    <xf numFmtId="0" fontId="1" fillId="0" borderId="41" xfId="0" applyNumberFormat="1" applyFont="1" applyFill="1" applyBorder="1" applyAlignment="1" applyProtection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1" fillId="0" borderId="44" xfId="0" applyNumberFormat="1" applyFont="1" applyFill="1" applyBorder="1" applyAlignment="1" applyProtection="1">
      <alignment horizontal="center" vertical="center"/>
    </xf>
    <xf numFmtId="0" fontId="1" fillId="0" borderId="34" xfId="0" applyNumberFormat="1" applyFont="1" applyBorder="1" applyAlignment="1">
      <alignment horizontal="center" vertical="center" wrapText="1"/>
    </xf>
    <xf numFmtId="0" fontId="0" fillId="0" borderId="45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 wrapText="1"/>
    </xf>
    <xf numFmtId="0" fontId="0" fillId="0" borderId="45" xfId="0" applyNumberForma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6"/>
  <sheetViews>
    <sheetView tabSelected="1" topLeftCell="J1" zoomScale="85" zoomScaleNormal="85" workbookViewId="0">
      <selection activeCell="AM12" sqref="AM12"/>
    </sheetView>
  </sheetViews>
  <sheetFormatPr defaultRowHeight="16.5" x14ac:dyDescent="0.3"/>
  <cols>
    <col min="1" max="1" width="9.125" bestFit="1" customWidth="1"/>
    <col min="3" max="3" width="8.375" customWidth="1"/>
    <col min="4" max="4" width="7.75" bestFit="1" customWidth="1"/>
    <col min="5" max="5" width="6.75" bestFit="1" customWidth="1"/>
    <col min="6" max="6" width="7.75" bestFit="1" customWidth="1"/>
    <col min="7" max="8" width="6.75" bestFit="1" customWidth="1"/>
    <col min="9" max="10" width="6.75" customWidth="1"/>
    <col min="11" max="12" width="9.625" customWidth="1"/>
    <col min="13" max="20" width="6.75" customWidth="1"/>
    <col min="21" max="22" width="9.625" customWidth="1"/>
    <col min="23" max="30" width="6.75" customWidth="1"/>
    <col min="31" max="32" width="9.625" customWidth="1"/>
    <col min="33" max="33" width="13.625" customWidth="1"/>
    <col min="34" max="37" width="13" customWidth="1"/>
    <col min="38" max="38" width="2.875" customWidth="1"/>
    <col min="39" max="39" width="13.625" bestFit="1" customWidth="1"/>
  </cols>
  <sheetData>
    <row r="1" spans="1:39" ht="27" x14ac:dyDescent="0.3">
      <c r="A1" s="69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</row>
    <row r="2" spans="1:39" ht="17.25" thickBot="1" x14ac:dyDescent="0.35"/>
    <row r="3" spans="1:39" ht="22.5" customHeight="1" thickBot="1" x14ac:dyDescent="0.35">
      <c r="A3" s="75" t="s">
        <v>28</v>
      </c>
      <c r="B3" s="78" t="s">
        <v>29</v>
      </c>
      <c r="C3" s="81" t="s">
        <v>46</v>
      </c>
      <c r="D3" s="82"/>
      <c r="E3" s="82"/>
      <c r="F3" s="82"/>
      <c r="G3" s="82"/>
      <c r="H3" s="82"/>
      <c r="I3" s="82"/>
      <c r="J3" s="82"/>
      <c r="K3" s="82"/>
      <c r="L3" s="83"/>
      <c r="M3" s="81" t="s">
        <v>39</v>
      </c>
      <c r="N3" s="82"/>
      <c r="O3" s="82"/>
      <c r="P3" s="82"/>
      <c r="Q3" s="82"/>
      <c r="R3" s="82"/>
      <c r="S3" s="82"/>
      <c r="T3" s="82"/>
      <c r="U3" s="82"/>
      <c r="V3" s="83"/>
      <c r="W3" s="81" t="s">
        <v>43</v>
      </c>
      <c r="X3" s="82"/>
      <c r="Y3" s="82"/>
      <c r="Z3" s="82"/>
      <c r="AA3" s="82"/>
      <c r="AB3" s="82"/>
      <c r="AC3" s="82"/>
      <c r="AD3" s="82"/>
      <c r="AE3" s="82"/>
      <c r="AF3" s="83"/>
      <c r="AG3" s="70" t="s">
        <v>38</v>
      </c>
      <c r="AH3" s="71"/>
      <c r="AI3" s="71"/>
      <c r="AJ3" s="71"/>
      <c r="AK3" s="72"/>
    </row>
    <row r="4" spans="1:39" ht="16.5" customHeight="1" x14ac:dyDescent="0.3">
      <c r="A4" s="76"/>
      <c r="B4" s="79"/>
      <c r="C4" s="84" t="s">
        <v>30</v>
      </c>
      <c r="D4" s="74"/>
      <c r="E4" s="85" t="s">
        <v>31</v>
      </c>
      <c r="F4" s="74"/>
      <c r="G4" s="85" t="s">
        <v>32</v>
      </c>
      <c r="H4" s="74"/>
      <c r="I4" s="73" t="s">
        <v>36</v>
      </c>
      <c r="J4" s="74"/>
      <c r="K4" s="86" t="s">
        <v>40</v>
      </c>
      <c r="L4" s="87"/>
      <c r="M4" s="84" t="s">
        <v>30</v>
      </c>
      <c r="N4" s="74"/>
      <c r="O4" s="85" t="s">
        <v>31</v>
      </c>
      <c r="P4" s="74"/>
      <c r="Q4" s="85" t="s">
        <v>32</v>
      </c>
      <c r="R4" s="74"/>
      <c r="S4" s="73" t="s">
        <v>36</v>
      </c>
      <c r="T4" s="74"/>
      <c r="U4" s="86" t="s">
        <v>40</v>
      </c>
      <c r="V4" s="87"/>
      <c r="W4" s="84" t="s">
        <v>30</v>
      </c>
      <c r="X4" s="74"/>
      <c r="Y4" s="85" t="s">
        <v>31</v>
      </c>
      <c r="Z4" s="74"/>
      <c r="AA4" s="85" t="s">
        <v>32</v>
      </c>
      <c r="AB4" s="74"/>
      <c r="AC4" s="73" t="s">
        <v>36</v>
      </c>
      <c r="AD4" s="74"/>
      <c r="AE4" s="86" t="s">
        <v>40</v>
      </c>
      <c r="AF4" s="87"/>
      <c r="AG4" s="88" t="s">
        <v>37</v>
      </c>
      <c r="AH4" s="90" t="s">
        <v>34</v>
      </c>
      <c r="AI4" s="92" t="s">
        <v>26</v>
      </c>
      <c r="AJ4" s="94" t="s">
        <v>42</v>
      </c>
      <c r="AK4" s="96" t="s">
        <v>45</v>
      </c>
      <c r="AL4" s="25"/>
    </row>
    <row r="5" spans="1:39" ht="17.25" thickBot="1" x14ac:dyDescent="0.35">
      <c r="A5" s="77"/>
      <c r="B5" s="80"/>
      <c r="C5" s="4" t="s">
        <v>33</v>
      </c>
      <c r="D5" s="2" t="s">
        <v>0</v>
      </c>
      <c r="E5" s="5" t="s">
        <v>33</v>
      </c>
      <c r="F5" s="3" t="s">
        <v>0</v>
      </c>
      <c r="G5" s="5" t="s">
        <v>33</v>
      </c>
      <c r="H5" s="3" t="s">
        <v>0</v>
      </c>
      <c r="I5" s="5" t="s">
        <v>33</v>
      </c>
      <c r="J5" s="2" t="s">
        <v>0</v>
      </c>
      <c r="K5" s="11" t="s">
        <v>41</v>
      </c>
      <c r="L5" s="7" t="s">
        <v>0</v>
      </c>
      <c r="M5" s="10" t="s">
        <v>41</v>
      </c>
      <c r="N5" s="2" t="s">
        <v>0</v>
      </c>
      <c r="O5" s="3" t="s">
        <v>41</v>
      </c>
      <c r="P5" s="3" t="s">
        <v>0</v>
      </c>
      <c r="Q5" s="3" t="s">
        <v>41</v>
      </c>
      <c r="R5" s="2" t="s">
        <v>0</v>
      </c>
      <c r="S5" s="5" t="s">
        <v>33</v>
      </c>
      <c r="T5" s="2" t="s">
        <v>0</v>
      </c>
      <c r="U5" s="11" t="s">
        <v>41</v>
      </c>
      <c r="V5" s="7" t="s">
        <v>0</v>
      </c>
      <c r="W5" s="10" t="s">
        <v>41</v>
      </c>
      <c r="X5" s="2" t="s">
        <v>0</v>
      </c>
      <c r="Y5" s="3" t="s">
        <v>41</v>
      </c>
      <c r="Z5" s="3" t="s">
        <v>0</v>
      </c>
      <c r="AA5" s="3" t="s">
        <v>41</v>
      </c>
      <c r="AB5" s="2" t="s">
        <v>0</v>
      </c>
      <c r="AC5" s="5" t="s">
        <v>33</v>
      </c>
      <c r="AD5" s="2" t="s">
        <v>0</v>
      </c>
      <c r="AE5" s="11" t="s">
        <v>41</v>
      </c>
      <c r="AF5" s="7" t="s">
        <v>0</v>
      </c>
      <c r="AG5" s="89"/>
      <c r="AH5" s="91"/>
      <c r="AI5" s="93"/>
      <c r="AJ5" s="95"/>
      <c r="AK5" s="97"/>
      <c r="AL5" s="26"/>
    </row>
    <row r="6" spans="1:39" ht="18" thickBot="1" x14ac:dyDescent="0.35">
      <c r="A6" s="98" t="s">
        <v>27</v>
      </c>
      <c r="B6" s="99"/>
      <c r="C6" s="8">
        <f t="shared" ref="C6:J6" si="0">SUM(C7:C31)</f>
        <v>751</v>
      </c>
      <c r="D6" s="6">
        <f t="shared" si="0"/>
        <v>1222</v>
      </c>
      <c r="E6" s="6">
        <f t="shared" si="0"/>
        <v>746</v>
      </c>
      <c r="F6" s="6">
        <f t="shared" si="0"/>
        <v>1022</v>
      </c>
      <c r="G6" s="6">
        <f t="shared" si="0"/>
        <v>5</v>
      </c>
      <c r="H6" s="6">
        <f t="shared" si="0"/>
        <v>200</v>
      </c>
      <c r="I6" s="6">
        <f t="shared" si="0"/>
        <v>0</v>
      </c>
      <c r="J6" s="17">
        <f t="shared" si="0"/>
        <v>0</v>
      </c>
      <c r="K6" s="13">
        <f t="shared" ref="K6:T6" si="1">SUM(K7:K31)</f>
        <v>0</v>
      </c>
      <c r="L6" s="15">
        <f t="shared" si="1"/>
        <v>0</v>
      </c>
      <c r="M6" s="12">
        <f t="shared" si="1"/>
        <v>368</v>
      </c>
      <c r="N6" s="13">
        <f t="shared" si="1"/>
        <v>741</v>
      </c>
      <c r="O6" s="13">
        <f t="shared" si="1"/>
        <v>340</v>
      </c>
      <c r="P6" s="13">
        <f t="shared" si="1"/>
        <v>575</v>
      </c>
      <c r="Q6" s="13">
        <f t="shared" si="1"/>
        <v>1</v>
      </c>
      <c r="R6" s="14">
        <f t="shared" si="1"/>
        <v>116</v>
      </c>
      <c r="S6" s="6">
        <f t="shared" si="1"/>
        <v>3</v>
      </c>
      <c r="T6" s="17">
        <f t="shared" si="1"/>
        <v>9</v>
      </c>
      <c r="U6" s="13">
        <f>SUM(U7:U31)</f>
        <v>24</v>
      </c>
      <c r="V6" s="15">
        <f>SUM(V7:V31)</f>
        <v>41</v>
      </c>
      <c r="W6" s="12">
        <f t="shared" ref="W6:AD6" si="2">SUM(W7:W31)</f>
        <v>100</v>
      </c>
      <c r="X6" s="13">
        <f t="shared" si="2"/>
        <v>139</v>
      </c>
      <c r="Y6" s="13">
        <f t="shared" si="2"/>
        <v>98</v>
      </c>
      <c r="Z6" s="13">
        <f t="shared" si="2"/>
        <v>136</v>
      </c>
      <c r="AA6" s="13">
        <f t="shared" si="2"/>
        <v>0</v>
      </c>
      <c r="AB6" s="14">
        <f t="shared" si="2"/>
        <v>0</v>
      </c>
      <c r="AC6" s="6">
        <f t="shared" si="2"/>
        <v>0</v>
      </c>
      <c r="AD6" s="17">
        <f t="shared" si="2"/>
        <v>0</v>
      </c>
      <c r="AE6" s="13">
        <f>SUM(AE7:AE31)</f>
        <v>2</v>
      </c>
      <c r="AF6" s="15">
        <f>SUM(AF7:AF31)</f>
        <v>3</v>
      </c>
      <c r="AG6" s="30" t="s">
        <v>35</v>
      </c>
      <c r="AH6" s="31">
        <f>SUM(AH7:AH31)</f>
        <v>4059900</v>
      </c>
      <c r="AI6" s="31">
        <f>SUM(AI7:AI31)</f>
        <v>2029950</v>
      </c>
      <c r="AJ6" s="9">
        <f>SUM(AJ7:AJ31)</f>
        <v>752728</v>
      </c>
      <c r="AK6" s="18">
        <f>SUM(AK7:AK31)</f>
        <v>663355</v>
      </c>
      <c r="AL6" s="27"/>
      <c r="AM6" s="1"/>
    </row>
    <row r="7" spans="1:39" ht="17.25" thickTop="1" x14ac:dyDescent="0.3">
      <c r="A7" s="32">
        <v>1</v>
      </c>
      <c r="B7" s="33" t="s">
        <v>4</v>
      </c>
      <c r="C7" s="19">
        <f>+E7+G7+I7+K7</f>
        <v>3</v>
      </c>
      <c r="D7" s="20">
        <f>+F7+H7+J7+L7</f>
        <v>3</v>
      </c>
      <c r="E7" s="34">
        <v>3</v>
      </c>
      <c r="F7" s="34">
        <v>3</v>
      </c>
      <c r="G7" s="34">
        <v>0</v>
      </c>
      <c r="H7" s="34">
        <v>0</v>
      </c>
      <c r="I7" s="34">
        <v>0</v>
      </c>
      <c r="J7" s="35">
        <v>0</v>
      </c>
      <c r="K7" s="36">
        <v>0</v>
      </c>
      <c r="L7" s="37">
        <v>0</v>
      </c>
      <c r="M7" s="21">
        <f>SUM(O7,Q7,S7,U7)</f>
        <v>2</v>
      </c>
      <c r="N7" s="22">
        <f>SUM(P7,R7,T7,V7)</f>
        <v>2</v>
      </c>
      <c r="O7" s="38">
        <v>2</v>
      </c>
      <c r="P7" s="38">
        <v>2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9">
        <v>0</v>
      </c>
      <c r="W7" s="21">
        <f>SUM(Y7,AA7,AC7,AE7)</f>
        <v>2</v>
      </c>
      <c r="X7" s="22">
        <f>SUM(Z7,AB7,AD7,AF7)</f>
        <v>2</v>
      </c>
      <c r="Y7" s="38">
        <v>2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9">
        <v>0</v>
      </c>
      <c r="AG7" s="19">
        <v>50</v>
      </c>
      <c r="AH7" s="40">
        <f>(E7+I7)*9000*AG7/100</f>
        <v>13500</v>
      </c>
      <c r="AI7" s="41">
        <f>AH7*0.5</f>
        <v>6750</v>
      </c>
      <c r="AJ7" s="42">
        <v>0</v>
      </c>
      <c r="AK7" s="43">
        <v>11250</v>
      </c>
      <c r="AL7" s="28"/>
    </row>
    <row r="8" spans="1:39" x14ac:dyDescent="0.3">
      <c r="A8" s="44">
        <v>2</v>
      </c>
      <c r="B8" s="45" t="s">
        <v>1</v>
      </c>
      <c r="C8" s="19">
        <f t="shared" ref="C8:D31" si="3">+E8+G8+I8+K8</f>
        <v>8</v>
      </c>
      <c r="D8" s="20">
        <f t="shared" si="3"/>
        <v>10</v>
      </c>
      <c r="E8" s="22">
        <v>8</v>
      </c>
      <c r="F8" s="22">
        <v>10</v>
      </c>
      <c r="G8" s="22">
        <v>0</v>
      </c>
      <c r="H8" s="22">
        <v>0</v>
      </c>
      <c r="I8" s="22">
        <v>0</v>
      </c>
      <c r="J8" s="23">
        <v>0</v>
      </c>
      <c r="K8" s="46">
        <v>0</v>
      </c>
      <c r="L8" s="47">
        <v>0</v>
      </c>
      <c r="M8" s="21">
        <f t="shared" ref="M8:N31" si="4">SUM(O8,Q8,S8,U8)</f>
        <v>0</v>
      </c>
      <c r="N8" s="22">
        <f t="shared" si="4"/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9">
        <v>0</v>
      </c>
      <c r="W8" s="21">
        <f t="shared" ref="W8:X31" si="5">SUM(Y8,AA8,AC8,AE8)</f>
        <v>0</v>
      </c>
      <c r="X8" s="22">
        <f t="shared" si="5"/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49">
        <v>0</v>
      </c>
      <c r="AG8" s="24">
        <v>50</v>
      </c>
      <c r="AH8" s="50">
        <f t="shared" ref="AH8:AH31" si="6">(E8+I8)*9000*AG8/100</f>
        <v>36000</v>
      </c>
      <c r="AI8" s="51">
        <f t="shared" ref="AI8:AI31" si="7">AH8*0.5</f>
        <v>18000</v>
      </c>
      <c r="AJ8" s="52">
        <v>0</v>
      </c>
      <c r="AK8" s="53">
        <v>0</v>
      </c>
      <c r="AL8" s="28"/>
    </row>
    <row r="9" spans="1:39" x14ac:dyDescent="0.3">
      <c r="A9" s="44">
        <v>3</v>
      </c>
      <c r="B9" s="45" t="s">
        <v>12</v>
      </c>
      <c r="C9" s="19">
        <f t="shared" si="3"/>
        <v>9</v>
      </c>
      <c r="D9" s="20">
        <f t="shared" si="3"/>
        <v>15</v>
      </c>
      <c r="E9" s="22">
        <v>9</v>
      </c>
      <c r="F9" s="22">
        <v>15</v>
      </c>
      <c r="G9" s="22">
        <v>0</v>
      </c>
      <c r="H9" s="22">
        <v>0</v>
      </c>
      <c r="I9" s="22">
        <v>0</v>
      </c>
      <c r="J9" s="23">
        <v>0</v>
      </c>
      <c r="K9" s="46">
        <v>0</v>
      </c>
      <c r="L9" s="47">
        <v>0</v>
      </c>
      <c r="M9" s="21">
        <f t="shared" si="4"/>
        <v>2</v>
      </c>
      <c r="N9" s="22">
        <f t="shared" si="4"/>
        <v>3</v>
      </c>
      <c r="O9" s="48">
        <v>2</v>
      </c>
      <c r="P9" s="48">
        <v>3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9">
        <v>0</v>
      </c>
      <c r="W9" s="21">
        <f t="shared" si="5"/>
        <v>0</v>
      </c>
      <c r="X9" s="22">
        <f t="shared" si="5"/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9">
        <v>0</v>
      </c>
      <c r="AG9" s="24">
        <v>50</v>
      </c>
      <c r="AH9" s="50">
        <f t="shared" si="6"/>
        <v>40500</v>
      </c>
      <c r="AI9" s="51">
        <f t="shared" si="7"/>
        <v>20250</v>
      </c>
      <c r="AJ9" s="52">
        <v>12375</v>
      </c>
      <c r="AK9" s="53">
        <v>0</v>
      </c>
      <c r="AL9" s="29"/>
    </row>
    <row r="10" spans="1:39" x14ac:dyDescent="0.3">
      <c r="A10" s="44">
        <v>4</v>
      </c>
      <c r="B10" s="45" t="s">
        <v>18</v>
      </c>
      <c r="C10" s="19">
        <f t="shared" si="3"/>
        <v>10</v>
      </c>
      <c r="D10" s="20">
        <f t="shared" si="3"/>
        <v>11</v>
      </c>
      <c r="E10" s="22">
        <v>10</v>
      </c>
      <c r="F10" s="22">
        <v>11</v>
      </c>
      <c r="G10" s="22">
        <v>0</v>
      </c>
      <c r="H10" s="22">
        <v>0</v>
      </c>
      <c r="I10" s="22">
        <v>0</v>
      </c>
      <c r="J10" s="23">
        <v>0</v>
      </c>
      <c r="K10" s="46">
        <v>0</v>
      </c>
      <c r="L10" s="47">
        <v>0</v>
      </c>
      <c r="M10" s="21">
        <f t="shared" si="4"/>
        <v>4</v>
      </c>
      <c r="N10" s="22">
        <f t="shared" si="4"/>
        <v>4</v>
      </c>
      <c r="O10" s="48">
        <v>4</v>
      </c>
      <c r="P10" s="48">
        <v>4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9">
        <v>0</v>
      </c>
      <c r="W10" s="21">
        <f t="shared" si="5"/>
        <v>0</v>
      </c>
      <c r="X10" s="22">
        <f t="shared" si="5"/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9">
        <v>0</v>
      </c>
      <c r="AG10" s="24">
        <v>60</v>
      </c>
      <c r="AH10" s="50">
        <f t="shared" si="6"/>
        <v>54000</v>
      </c>
      <c r="AI10" s="51">
        <f t="shared" si="7"/>
        <v>27000</v>
      </c>
      <c r="AJ10" s="52">
        <v>0</v>
      </c>
      <c r="AK10" s="53">
        <v>0</v>
      </c>
      <c r="AL10" s="28"/>
    </row>
    <row r="11" spans="1:39" x14ac:dyDescent="0.3">
      <c r="A11" s="44">
        <v>5</v>
      </c>
      <c r="B11" s="45" t="s">
        <v>15</v>
      </c>
      <c r="C11" s="19">
        <f t="shared" si="3"/>
        <v>30</v>
      </c>
      <c r="D11" s="20">
        <f t="shared" si="3"/>
        <v>45</v>
      </c>
      <c r="E11" s="22">
        <v>30</v>
      </c>
      <c r="F11" s="22">
        <v>45</v>
      </c>
      <c r="G11" s="22">
        <v>0</v>
      </c>
      <c r="H11" s="22">
        <v>0</v>
      </c>
      <c r="I11" s="22">
        <v>0</v>
      </c>
      <c r="J11" s="23">
        <v>0</v>
      </c>
      <c r="K11" s="46">
        <v>0</v>
      </c>
      <c r="L11" s="47">
        <v>0</v>
      </c>
      <c r="M11" s="21">
        <f t="shared" si="4"/>
        <v>13</v>
      </c>
      <c r="N11" s="22">
        <f t="shared" si="4"/>
        <v>20</v>
      </c>
      <c r="O11" s="48">
        <v>13</v>
      </c>
      <c r="P11" s="48">
        <v>20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9">
        <v>0</v>
      </c>
      <c r="W11" s="21">
        <f t="shared" si="5"/>
        <v>0</v>
      </c>
      <c r="X11" s="22">
        <f t="shared" si="5"/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9">
        <v>0</v>
      </c>
      <c r="AG11" s="24">
        <v>60</v>
      </c>
      <c r="AH11" s="50">
        <f t="shared" si="6"/>
        <v>162000</v>
      </c>
      <c r="AI11" s="51">
        <f t="shared" si="7"/>
        <v>81000</v>
      </c>
      <c r="AJ11" s="52">
        <v>81000</v>
      </c>
      <c r="AK11" s="53">
        <v>0</v>
      </c>
      <c r="AL11" s="29"/>
    </row>
    <row r="12" spans="1:39" x14ac:dyDescent="0.3">
      <c r="A12" s="44">
        <v>6</v>
      </c>
      <c r="B12" s="45" t="s">
        <v>16</v>
      </c>
      <c r="C12" s="19">
        <f t="shared" si="3"/>
        <v>23</v>
      </c>
      <c r="D12" s="20">
        <f t="shared" si="3"/>
        <v>40</v>
      </c>
      <c r="E12" s="22">
        <v>23</v>
      </c>
      <c r="F12" s="22">
        <v>40</v>
      </c>
      <c r="G12" s="22">
        <v>0</v>
      </c>
      <c r="H12" s="22">
        <v>0</v>
      </c>
      <c r="I12" s="22">
        <v>0</v>
      </c>
      <c r="J12" s="23">
        <v>0</v>
      </c>
      <c r="K12" s="46">
        <v>0</v>
      </c>
      <c r="L12" s="47">
        <v>0</v>
      </c>
      <c r="M12" s="21">
        <f t="shared" si="4"/>
        <v>3</v>
      </c>
      <c r="N12" s="22">
        <f t="shared" si="4"/>
        <v>9</v>
      </c>
      <c r="O12" s="48">
        <v>3</v>
      </c>
      <c r="P12" s="48">
        <v>9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9">
        <v>0</v>
      </c>
      <c r="W12" s="21">
        <f t="shared" si="5"/>
        <v>0</v>
      </c>
      <c r="X12" s="22">
        <f t="shared" si="5"/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9">
        <v>0</v>
      </c>
      <c r="AG12" s="24">
        <v>60</v>
      </c>
      <c r="AH12" s="50">
        <f t="shared" si="6"/>
        <v>124200</v>
      </c>
      <c r="AI12" s="51">
        <f t="shared" si="7"/>
        <v>62100</v>
      </c>
      <c r="AJ12" s="52">
        <v>16740</v>
      </c>
      <c r="AK12" s="53">
        <v>38880</v>
      </c>
      <c r="AL12" s="29"/>
    </row>
    <row r="13" spans="1:39" x14ac:dyDescent="0.3">
      <c r="A13" s="44">
        <v>7</v>
      </c>
      <c r="B13" s="45" t="s">
        <v>22</v>
      </c>
      <c r="C13" s="19">
        <f t="shared" si="3"/>
        <v>40</v>
      </c>
      <c r="D13" s="20">
        <f t="shared" si="3"/>
        <v>40</v>
      </c>
      <c r="E13" s="22">
        <v>40</v>
      </c>
      <c r="F13" s="22">
        <v>40</v>
      </c>
      <c r="G13" s="22">
        <v>0</v>
      </c>
      <c r="H13" s="22">
        <v>0</v>
      </c>
      <c r="I13" s="22">
        <v>0</v>
      </c>
      <c r="J13" s="23">
        <v>0</v>
      </c>
      <c r="K13" s="46">
        <v>0</v>
      </c>
      <c r="L13" s="47">
        <v>0</v>
      </c>
      <c r="M13" s="21">
        <f t="shared" si="4"/>
        <v>17</v>
      </c>
      <c r="N13" s="22">
        <f t="shared" si="4"/>
        <v>26</v>
      </c>
      <c r="O13" s="48">
        <v>17</v>
      </c>
      <c r="P13" s="48">
        <v>26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9">
        <v>0</v>
      </c>
      <c r="W13" s="21">
        <f t="shared" si="5"/>
        <v>16</v>
      </c>
      <c r="X13" s="22">
        <f t="shared" si="5"/>
        <v>18</v>
      </c>
      <c r="Y13" s="48">
        <v>16</v>
      </c>
      <c r="Z13" s="48">
        <v>18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9">
        <v>0</v>
      </c>
      <c r="AG13" s="24">
        <v>70</v>
      </c>
      <c r="AH13" s="50">
        <f t="shared" si="6"/>
        <v>252000</v>
      </c>
      <c r="AI13" s="51">
        <f t="shared" si="7"/>
        <v>126000</v>
      </c>
      <c r="AJ13" s="52">
        <v>6300</v>
      </c>
      <c r="AK13" s="53">
        <v>162000</v>
      </c>
      <c r="AL13" s="29"/>
    </row>
    <row r="14" spans="1:39" x14ac:dyDescent="0.3">
      <c r="A14" s="44">
        <v>8</v>
      </c>
      <c r="B14" s="45" t="s">
        <v>20</v>
      </c>
      <c r="C14" s="19">
        <f t="shared" si="3"/>
        <v>25</v>
      </c>
      <c r="D14" s="20">
        <f t="shared" si="3"/>
        <v>40</v>
      </c>
      <c r="E14" s="22">
        <v>25</v>
      </c>
      <c r="F14" s="22">
        <v>40</v>
      </c>
      <c r="G14" s="22">
        <v>0</v>
      </c>
      <c r="H14" s="22">
        <v>0</v>
      </c>
      <c r="I14" s="22">
        <v>0</v>
      </c>
      <c r="J14" s="23">
        <v>0</v>
      </c>
      <c r="K14" s="46">
        <v>0</v>
      </c>
      <c r="L14" s="47">
        <v>0</v>
      </c>
      <c r="M14" s="21">
        <f t="shared" si="4"/>
        <v>25</v>
      </c>
      <c r="N14" s="22">
        <f t="shared" si="4"/>
        <v>40</v>
      </c>
      <c r="O14" s="48">
        <v>25</v>
      </c>
      <c r="P14" s="48">
        <v>40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9">
        <v>0</v>
      </c>
      <c r="W14" s="21">
        <f t="shared" si="5"/>
        <v>0</v>
      </c>
      <c r="X14" s="22">
        <f t="shared" si="5"/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9">
        <v>0</v>
      </c>
      <c r="AG14" s="24">
        <v>70</v>
      </c>
      <c r="AH14" s="50">
        <f t="shared" si="6"/>
        <v>157500</v>
      </c>
      <c r="AI14" s="51">
        <f t="shared" si="7"/>
        <v>78750</v>
      </c>
      <c r="AJ14" s="52">
        <v>0</v>
      </c>
      <c r="AK14" s="53">
        <v>0</v>
      </c>
      <c r="AL14" s="28"/>
    </row>
    <row r="15" spans="1:39" x14ac:dyDescent="0.3">
      <c r="A15" s="44">
        <v>9</v>
      </c>
      <c r="B15" s="45" t="s">
        <v>21</v>
      </c>
      <c r="C15" s="19">
        <f t="shared" si="3"/>
        <v>100</v>
      </c>
      <c r="D15" s="20">
        <f t="shared" si="3"/>
        <v>100</v>
      </c>
      <c r="E15" s="22">
        <v>100</v>
      </c>
      <c r="F15" s="22">
        <v>100</v>
      </c>
      <c r="G15" s="22">
        <v>0</v>
      </c>
      <c r="H15" s="22">
        <v>0</v>
      </c>
      <c r="I15" s="22">
        <v>0</v>
      </c>
      <c r="J15" s="23">
        <v>0</v>
      </c>
      <c r="K15" s="36">
        <v>0</v>
      </c>
      <c r="L15" s="37">
        <v>0</v>
      </c>
      <c r="M15" s="21">
        <f t="shared" si="4"/>
        <v>25</v>
      </c>
      <c r="N15" s="22">
        <f t="shared" si="4"/>
        <v>43</v>
      </c>
      <c r="O15" s="48">
        <v>18</v>
      </c>
      <c r="P15" s="48">
        <v>30</v>
      </c>
      <c r="Q15" s="48">
        <v>0</v>
      </c>
      <c r="R15" s="48">
        <v>0</v>
      </c>
      <c r="S15" s="48">
        <v>1</v>
      </c>
      <c r="T15" s="48">
        <v>4</v>
      </c>
      <c r="U15" s="48">
        <v>6</v>
      </c>
      <c r="V15" s="49">
        <v>9</v>
      </c>
      <c r="W15" s="21">
        <f t="shared" si="5"/>
        <v>0</v>
      </c>
      <c r="X15" s="22">
        <f t="shared" si="5"/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9">
        <v>0</v>
      </c>
      <c r="AG15" s="24">
        <v>70</v>
      </c>
      <c r="AH15" s="50">
        <f t="shared" si="6"/>
        <v>630000</v>
      </c>
      <c r="AI15" s="51">
        <f t="shared" si="7"/>
        <v>315000</v>
      </c>
      <c r="AJ15" s="52">
        <v>0</v>
      </c>
      <c r="AK15" s="53">
        <v>0</v>
      </c>
      <c r="AL15" s="28"/>
    </row>
    <row r="16" spans="1:39" x14ac:dyDescent="0.3">
      <c r="A16" s="44">
        <v>10</v>
      </c>
      <c r="B16" s="45" t="s">
        <v>14</v>
      </c>
      <c r="C16" s="19">
        <f t="shared" si="3"/>
        <v>50</v>
      </c>
      <c r="D16" s="20">
        <f t="shared" si="3"/>
        <v>80</v>
      </c>
      <c r="E16" s="22">
        <v>50</v>
      </c>
      <c r="F16" s="22">
        <v>80</v>
      </c>
      <c r="G16" s="22">
        <v>0</v>
      </c>
      <c r="H16" s="22">
        <v>0</v>
      </c>
      <c r="I16" s="22">
        <v>0</v>
      </c>
      <c r="J16" s="23">
        <v>0</v>
      </c>
      <c r="K16" s="46">
        <v>0</v>
      </c>
      <c r="L16" s="47">
        <v>0</v>
      </c>
      <c r="M16" s="21">
        <f t="shared" si="4"/>
        <v>17</v>
      </c>
      <c r="N16" s="22">
        <f t="shared" si="4"/>
        <v>24</v>
      </c>
      <c r="O16" s="48">
        <v>15</v>
      </c>
      <c r="P16" s="48">
        <v>21</v>
      </c>
      <c r="Q16" s="48">
        <v>0</v>
      </c>
      <c r="R16" s="48">
        <v>0</v>
      </c>
      <c r="S16" s="48">
        <v>0</v>
      </c>
      <c r="T16" s="48">
        <v>0</v>
      </c>
      <c r="U16" s="48">
        <v>2</v>
      </c>
      <c r="V16" s="49">
        <v>3</v>
      </c>
      <c r="W16" s="21">
        <f t="shared" si="5"/>
        <v>0</v>
      </c>
      <c r="X16" s="22">
        <f t="shared" si="5"/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9">
        <v>0</v>
      </c>
      <c r="AG16" s="24">
        <v>70</v>
      </c>
      <c r="AH16" s="50">
        <f t="shared" si="6"/>
        <v>315000</v>
      </c>
      <c r="AI16" s="51">
        <f t="shared" si="7"/>
        <v>157500</v>
      </c>
      <c r="AJ16" s="52">
        <v>0</v>
      </c>
      <c r="AK16" s="53">
        <v>80000</v>
      </c>
      <c r="AL16" s="29"/>
    </row>
    <row r="17" spans="1:39" x14ac:dyDescent="0.3">
      <c r="A17" s="44">
        <v>11</v>
      </c>
      <c r="B17" s="45" t="s">
        <v>3</v>
      </c>
      <c r="C17" s="19">
        <f t="shared" si="3"/>
        <v>25</v>
      </c>
      <c r="D17" s="20">
        <f t="shared" si="3"/>
        <v>222</v>
      </c>
      <c r="E17" s="22">
        <v>20</v>
      </c>
      <c r="F17" s="22">
        <v>22</v>
      </c>
      <c r="G17" s="22">
        <v>5</v>
      </c>
      <c r="H17" s="22">
        <v>200</v>
      </c>
      <c r="I17" s="22">
        <v>0</v>
      </c>
      <c r="J17" s="23">
        <v>0</v>
      </c>
      <c r="K17" s="36">
        <v>0</v>
      </c>
      <c r="L17" s="37">
        <v>0</v>
      </c>
      <c r="M17" s="21">
        <f t="shared" si="4"/>
        <v>8</v>
      </c>
      <c r="N17" s="22">
        <f t="shared" si="4"/>
        <v>128</v>
      </c>
      <c r="O17" s="48">
        <v>5</v>
      </c>
      <c r="P17" s="48">
        <v>7</v>
      </c>
      <c r="Q17" s="48">
        <v>1</v>
      </c>
      <c r="R17" s="48">
        <v>116</v>
      </c>
      <c r="S17" s="48">
        <v>2</v>
      </c>
      <c r="T17" s="48">
        <v>5</v>
      </c>
      <c r="U17" s="48">
        <v>0</v>
      </c>
      <c r="V17" s="49">
        <v>0</v>
      </c>
      <c r="W17" s="21">
        <f t="shared" si="5"/>
        <v>2</v>
      </c>
      <c r="X17" s="22">
        <f t="shared" si="5"/>
        <v>2</v>
      </c>
      <c r="Y17" s="48">
        <v>2</v>
      </c>
      <c r="Z17" s="48">
        <v>2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9">
        <v>0</v>
      </c>
      <c r="AG17" s="24">
        <v>70</v>
      </c>
      <c r="AH17" s="50">
        <f t="shared" si="6"/>
        <v>126000</v>
      </c>
      <c r="AI17" s="51">
        <f t="shared" si="7"/>
        <v>63000</v>
      </c>
      <c r="AJ17" s="52">
        <v>0</v>
      </c>
      <c r="AK17" s="53">
        <v>47600</v>
      </c>
      <c r="AL17" s="28"/>
      <c r="AM17" s="1"/>
    </row>
    <row r="18" spans="1:39" x14ac:dyDescent="0.3">
      <c r="A18" s="44">
        <v>12</v>
      </c>
      <c r="B18" s="45" t="s">
        <v>25</v>
      </c>
      <c r="C18" s="19">
        <f t="shared" si="3"/>
        <v>50</v>
      </c>
      <c r="D18" s="20">
        <f t="shared" si="3"/>
        <v>60</v>
      </c>
      <c r="E18" s="22">
        <v>50</v>
      </c>
      <c r="F18" s="22">
        <v>60</v>
      </c>
      <c r="G18" s="22">
        <v>0</v>
      </c>
      <c r="H18" s="22">
        <v>0</v>
      </c>
      <c r="I18" s="22">
        <v>0</v>
      </c>
      <c r="J18" s="23">
        <v>0</v>
      </c>
      <c r="K18" s="46">
        <v>0</v>
      </c>
      <c r="L18" s="47">
        <v>0</v>
      </c>
      <c r="M18" s="21">
        <f t="shared" si="4"/>
        <v>35</v>
      </c>
      <c r="N18" s="22">
        <f t="shared" si="4"/>
        <v>59</v>
      </c>
      <c r="O18" s="48">
        <v>32</v>
      </c>
      <c r="P18" s="48">
        <v>53</v>
      </c>
      <c r="Q18" s="48">
        <v>0</v>
      </c>
      <c r="R18" s="48">
        <v>0</v>
      </c>
      <c r="S18" s="48">
        <v>0</v>
      </c>
      <c r="T18" s="48">
        <v>0</v>
      </c>
      <c r="U18" s="48">
        <v>3</v>
      </c>
      <c r="V18" s="49">
        <v>6</v>
      </c>
      <c r="W18" s="21">
        <f t="shared" si="5"/>
        <v>10</v>
      </c>
      <c r="X18" s="22">
        <f t="shared" si="5"/>
        <v>10</v>
      </c>
      <c r="Y18" s="48">
        <v>10</v>
      </c>
      <c r="Z18" s="48">
        <v>10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9">
        <v>0</v>
      </c>
      <c r="AG18" s="24">
        <v>60</v>
      </c>
      <c r="AH18" s="50">
        <f t="shared" si="6"/>
        <v>270000</v>
      </c>
      <c r="AI18" s="51">
        <f t="shared" si="7"/>
        <v>135000</v>
      </c>
      <c r="AJ18" s="52">
        <v>27000</v>
      </c>
      <c r="AK18" s="53">
        <v>108000</v>
      </c>
      <c r="AL18" s="29"/>
    </row>
    <row r="19" spans="1:39" x14ac:dyDescent="0.3">
      <c r="A19" s="44">
        <v>13</v>
      </c>
      <c r="B19" s="45" t="s">
        <v>10</v>
      </c>
      <c r="C19" s="19">
        <f t="shared" si="3"/>
        <v>30</v>
      </c>
      <c r="D19" s="20">
        <f t="shared" si="3"/>
        <v>50</v>
      </c>
      <c r="E19" s="22">
        <v>30</v>
      </c>
      <c r="F19" s="22">
        <v>50</v>
      </c>
      <c r="G19" s="22">
        <v>0</v>
      </c>
      <c r="H19" s="22">
        <v>0</v>
      </c>
      <c r="I19" s="22">
        <v>0</v>
      </c>
      <c r="J19" s="23">
        <v>0</v>
      </c>
      <c r="K19" s="36">
        <v>0</v>
      </c>
      <c r="L19" s="37">
        <v>0</v>
      </c>
      <c r="M19" s="21">
        <f t="shared" si="4"/>
        <v>10</v>
      </c>
      <c r="N19" s="22">
        <f t="shared" si="4"/>
        <v>19</v>
      </c>
      <c r="O19" s="48">
        <v>10</v>
      </c>
      <c r="P19" s="48">
        <v>19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9">
        <v>0</v>
      </c>
      <c r="W19" s="21">
        <f t="shared" si="5"/>
        <v>0</v>
      </c>
      <c r="X19" s="22">
        <f t="shared" si="5"/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9">
        <v>0</v>
      </c>
      <c r="AG19" s="24">
        <v>60</v>
      </c>
      <c r="AH19" s="50">
        <f t="shared" si="6"/>
        <v>162000</v>
      </c>
      <c r="AI19" s="51">
        <f t="shared" si="7"/>
        <v>81000</v>
      </c>
      <c r="AJ19" s="52">
        <v>16200</v>
      </c>
      <c r="AK19" s="53">
        <v>0</v>
      </c>
      <c r="AL19" s="29"/>
    </row>
    <row r="20" spans="1:39" x14ac:dyDescent="0.3">
      <c r="A20" s="44">
        <v>14</v>
      </c>
      <c r="B20" s="45" t="s">
        <v>5</v>
      </c>
      <c r="C20" s="19">
        <f t="shared" si="3"/>
        <v>30</v>
      </c>
      <c r="D20" s="20">
        <f t="shared" si="3"/>
        <v>50</v>
      </c>
      <c r="E20" s="22">
        <v>30</v>
      </c>
      <c r="F20" s="22">
        <v>50</v>
      </c>
      <c r="G20" s="22">
        <v>0</v>
      </c>
      <c r="H20" s="22">
        <v>0</v>
      </c>
      <c r="I20" s="22">
        <v>0</v>
      </c>
      <c r="J20" s="23">
        <v>0</v>
      </c>
      <c r="K20" s="46">
        <v>0</v>
      </c>
      <c r="L20" s="47">
        <v>0</v>
      </c>
      <c r="M20" s="21">
        <f t="shared" si="4"/>
        <v>15</v>
      </c>
      <c r="N20" s="22">
        <f t="shared" si="4"/>
        <v>36</v>
      </c>
      <c r="O20" s="48">
        <v>13</v>
      </c>
      <c r="P20" s="48">
        <v>32</v>
      </c>
      <c r="Q20" s="48">
        <v>0</v>
      </c>
      <c r="R20" s="48">
        <v>0</v>
      </c>
      <c r="S20" s="48">
        <v>0</v>
      </c>
      <c r="T20" s="48">
        <v>0</v>
      </c>
      <c r="U20" s="48">
        <v>2</v>
      </c>
      <c r="V20" s="49">
        <v>4</v>
      </c>
      <c r="W20" s="21">
        <f t="shared" si="5"/>
        <v>6</v>
      </c>
      <c r="X20" s="22">
        <f t="shared" si="5"/>
        <v>18</v>
      </c>
      <c r="Y20" s="48">
        <v>5</v>
      </c>
      <c r="Z20" s="48">
        <v>16</v>
      </c>
      <c r="AA20" s="48">
        <v>0</v>
      </c>
      <c r="AB20" s="48">
        <v>0</v>
      </c>
      <c r="AC20" s="48">
        <v>0</v>
      </c>
      <c r="AD20" s="48">
        <v>0</v>
      </c>
      <c r="AE20" s="48">
        <v>1</v>
      </c>
      <c r="AF20" s="49">
        <v>2</v>
      </c>
      <c r="AG20" s="24">
        <v>50</v>
      </c>
      <c r="AH20" s="50">
        <f t="shared" si="6"/>
        <v>135000</v>
      </c>
      <c r="AI20" s="51">
        <f t="shared" si="7"/>
        <v>67500</v>
      </c>
      <c r="AJ20" s="52">
        <v>56250</v>
      </c>
      <c r="AK20" s="53">
        <v>30000</v>
      </c>
      <c r="AL20" s="29"/>
    </row>
    <row r="21" spans="1:39" x14ac:dyDescent="0.3">
      <c r="A21" s="44">
        <v>15</v>
      </c>
      <c r="B21" s="45" t="s">
        <v>13</v>
      </c>
      <c r="C21" s="19">
        <f t="shared" si="3"/>
        <v>20</v>
      </c>
      <c r="D21" s="20">
        <f t="shared" si="3"/>
        <v>30</v>
      </c>
      <c r="E21" s="22">
        <v>20</v>
      </c>
      <c r="F21" s="22">
        <v>30</v>
      </c>
      <c r="G21" s="22">
        <v>0</v>
      </c>
      <c r="H21" s="22">
        <v>0</v>
      </c>
      <c r="I21" s="22">
        <v>0</v>
      </c>
      <c r="J21" s="23">
        <v>0</v>
      </c>
      <c r="K21" s="46">
        <v>0</v>
      </c>
      <c r="L21" s="47">
        <v>0</v>
      </c>
      <c r="M21" s="21">
        <f t="shared" si="4"/>
        <v>11</v>
      </c>
      <c r="N21" s="22">
        <f t="shared" si="4"/>
        <v>19</v>
      </c>
      <c r="O21" s="48">
        <v>11</v>
      </c>
      <c r="P21" s="48">
        <v>19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9">
        <v>0</v>
      </c>
      <c r="W21" s="21">
        <f t="shared" si="5"/>
        <v>0</v>
      </c>
      <c r="X21" s="22">
        <f t="shared" si="5"/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9">
        <v>0</v>
      </c>
      <c r="AG21" s="24">
        <v>60</v>
      </c>
      <c r="AH21" s="50">
        <f t="shared" si="6"/>
        <v>108000</v>
      </c>
      <c r="AI21" s="51">
        <f t="shared" si="7"/>
        <v>54000</v>
      </c>
      <c r="AJ21" s="52">
        <v>54000</v>
      </c>
      <c r="AK21" s="53">
        <v>0</v>
      </c>
      <c r="AL21" s="29"/>
    </row>
    <row r="22" spans="1:39" x14ac:dyDescent="0.3">
      <c r="A22" s="44">
        <v>16</v>
      </c>
      <c r="B22" s="45" t="s">
        <v>7</v>
      </c>
      <c r="C22" s="19">
        <f t="shared" si="3"/>
        <v>40</v>
      </c>
      <c r="D22" s="20">
        <f t="shared" si="3"/>
        <v>50</v>
      </c>
      <c r="E22" s="22">
        <v>40</v>
      </c>
      <c r="F22" s="22">
        <v>50</v>
      </c>
      <c r="G22" s="22">
        <v>0</v>
      </c>
      <c r="H22" s="22">
        <v>0</v>
      </c>
      <c r="I22" s="22">
        <v>0</v>
      </c>
      <c r="J22" s="23">
        <v>0</v>
      </c>
      <c r="K22" s="36">
        <v>0</v>
      </c>
      <c r="L22" s="37">
        <v>0</v>
      </c>
      <c r="M22" s="21">
        <f t="shared" si="4"/>
        <v>23</v>
      </c>
      <c r="N22" s="22">
        <f t="shared" si="4"/>
        <v>46</v>
      </c>
      <c r="O22" s="48">
        <v>22</v>
      </c>
      <c r="P22" s="48">
        <v>42</v>
      </c>
      <c r="Q22" s="48">
        <v>0</v>
      </c>
      <c r="R22" s="48">
        <v>0</v>
      </c>
      <c r="S22" s="48">
        <v>0</v>
      </c>
      <c r="T22" s="48">
        <v>0</v>
      </c>
      <c r="U22" s="48">
        <v>1</v>
      </c>
      <c r="V22" s="49">
        <v>4</v>
      </c>
      <c r="W22" s="21">
        <f t="shared" si="5"/>
        <v>0</v>
      </c>
      <c r="X22" s="22">
        <f t="shared" si="5"/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9">
        <v>0</v>
      </c>
      <c r="AG22" s="24">
        <v>60</v>
      </c>
      <c r="AH22" s="50">
        <f t="shared" si="6"/>
        <v>216000</v>
      </c>
      <c r="AI22" s="51">
        <f t="shared" si="7"/>
        <v>108000</v>
      </c>
      <c r="AJ22" s="52">
        <v>108000</v>
      </c>
      <c r="AK22" s="53">
        <v>0</v>
      </c>
      <c r="AL22" s="29"/>
    </row>
    <row r="23" spans="1:39" x14ac:dyDescent="0.3">
      <c r="A23" s="44">
        <v>17</v>
      </c>
      <c r="B23" s="45" t="s">
        <v>24</v>
      </c>
      <c r="C23" s="19">
        <f t="shared" si="3"/>
        <v>30</v>
      </c>
      <c r="D23" s="20">
        <f t="shared" si="3"/>
        <v>30</v>
      </c>
      <c r="E23" s="22">
        <v>30</v>
      </c>
      <c r="F23" s="22">
        <v>30</v>
      </c>
      <c r="G23" s="22">
        <v>0</v>
      </c>
      <c r="H23" s="22">
        <v>0</v>
      </c>
      <c r="I23" s="22">
        <v>0</v>
      </c>
      <c r="J23" s="23">
        <v>0</v>
      </c>
      <c r="K23" s="46">
        <v>0</v>
      </c>
      <c r="L23" s="47">
        <v>0</v>
      </c>
      <c r="M23" s="21">
        <f t="shared" si="4"/>
        <v>17</v>
      </c>
      <c r="N23" s="22">
        <f t="shared" si="4"/>
        <v>21</v>
      </c>
      <c r="O23" s="48">
        <v>17</v>
      </c>
      <c r="P23" s="48">
        <v>21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9">
        <v>0</v>
      </c>
      <c r="W23" s="21">
        <f t="shared" si="5"/>
        <v>0</v>
      </c>
      <c r="X23" s="22">
        <f t="shared" si="5"/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9">
        <v>0</v>
      </c>
      <c r="AG23" s="24">
        <v>60</v>
      </c>
      <c r="AH23" s="50">
        <f t="shared" si="6"/>
        <v>162000</v>
      </c>
      <c r="AI23" s="51">
        <f t="shared" si="7"/>
        <v>81000</v>
      </c>
      <c r="AJ23" s="52">
        <v>48600</v>
      </c>
      <c r="AK23" s="53">
        <v>0</v>
      </c>
      <c r="AL23" s="29"/>
    </row>
    <row r="24" spans="1:39" x14ac:dyDescent="0.3">
      <c r="A24" s="44">
        <v>18</v>
      </c>
      <c r="B24" s="45" t="s">
        <v>19</v>
      </c>
      <c r="C24" s="19">
        <f t="shared" si="3"/>
        <v>18</v>
      </c>
      <c r="D24" s="20">
        <f t="shared" si="3"/>
        <v>21</v>
      </c>
      <c r="E24" s="22">
        <v>18</v>
      </c>
      <c r="F24" s="22">
        <v>21</v>
      </c>
      <c r="G24" s="22">
        <v>0</v>
      </c>
      <c r="H24" s="22">
        <v>0</v>
      </c>
      <c r="I24" s="22">
        <v>0</v>
      </c>
      <c r="J24" s="23">
        <v>0</v>
      </c>
      <c r="K24" s="46">
        <v>0</v>
      </c>
      <c r="L24" s="47">
        <v>0</v>
      </c>
      <c r="M24" s="21">
        <f t="shared" si="4"/>
        <v>15</v>
      </c>
      <c r="N24" s="22">
        <f t="shared" si="4"/>
        <v>24</v>
      </c>
      <c r="O24" s="48">
        <v>14</v>
      </c>
      <c r="P24" s="48">
        <v>22</v>
      </c>
      <c r="Q24" s="48">
        <v>0</v>
      </c>
      <c r="R24" s="48">
        <v>0</v>
      </c>
      <c r="S24" s="48">
        <v>0</v>
      </c>
      <c r="T24" s="48">
        <v>0</v>
      </c>
      <c r="U24" s="48">
        <v>1</v>
      </c>
      <c r="V24" s="49">
        <v>2</v>
      </c>
      <c r="W24" s="21">
        <f t="shared" si="5"/>
        <v>0</v>
      </c>
      <c r="X24" s="22">
        <f t="shared" si="5"/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9">
        <v>0</v>
      </c>
      <c r="AG24" s="24">
        <v>60</v>
      </c>
      <c r="AH24" s="50">
        <f t="shared" si="6"/>
        <v>97200</v>
      </c>
      <c r="AI24" s="51">
        <f t="shared" si="7"/>
        <v>48600</v>
      </c>
      <c r="AJ24" s="52">
        <v>48600</v>
      </c>
      <c r="AK24" s="53">
        <v>0</v>
      </c>
      <c r="AL24" s="29"/>
    </row>
    <row r="25" spans="1:39" x14ac:dyDescent="0.3">
      <c r="A25" s="44">
        <v>19</v>
      </c>
      <c r="B25" s="45" t="s">
        <v>23</v>
      </c>
      <c r="C25" s="19">
        <f t="shared" si="3"/>
        <v>35</v>
      </c>
      <c r="D25" s="20">
        <f t="shared" si="3"/>
        <v>40</v>
      </c>
      <c r="E25" s="22">
        <v>35</v>
      </c>
      <c r="F25" s="22">
        <v>40</v>
      </c>
      <c r="G25" s="22">
        <v>0</v>
      </c>
      <c r="H25" s="22">
        <v>0</v>
      </c>
      <c r="I25" s="22">
        <v>0</v>
      </c>
      <c r="J25" s="23">
        <v>0</v>
      </c>
      <c r="K25" s="46">
        <v>0</v>
      </c>
      <c r="L25" s="47">
        <v>0</v>
      </c>
      <c r="M25" s="21">
        <f t="shared" si="4"/>
        <v>16</v>
      </c>
      <c r="N25" s="22">
        <f t="shared" si="4"/>
        <v>32</v>
      </c>
      <c r="O25" s="48">
        <v>16</v>
      </c>
      <c r="P25" s="48">
        <v>32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9">
        <v>0</v>
      </c>
      <c r="W25" s="21">
        <f t="shared" si="5"/>
        <v>10</v>
      </c>
      <c r="X25" s="22">
        <f t="shared" si="5"/>
        <v>15</v>
      </c>
      <c r="Y25" s="48">
        <v>10</v>
      </c>
      <c r="Z25" s="48">
        <v>15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9">
        <v>0</v>
      </c>
      <c r="AG25" s="24">
        <v>50</v>
      </c>
      <c r="AH25" s="50">
        <f t="shared" si="6"/>
        <v>157500</v>
      </c>
      <c r="AI25" s="51">
        <f t="shared" si="7"/>
        <v>78750</v>
      </c>
      <c r="AJ25" s="52">
        <v>68625</v>
      </c>
      <c r="AK25" s="53">
        <v>10125</v>
      </c>
      <c r="AL25" s="29"/>
    </row>
    <row r="26" spans="1:39" x14ac:dyDescent="0.3">
      <c r="A26" s="44">
        <v>20</v>
      </c>
      <c r="B26" s="45" t="s">
        <v>9</v>
      </c>
      <c r="C26" s="19">
        <f t="shared" si="3"/>
        <v>25</v>
      </c>
      <c r="D26" s="20">
        <f t="shared" si="3"/>
        <v>30</v>
      </c>
      <c r="E26" s="22">
        <v>25</v>
      </c>
      <c r="F26" s="22">
        <v>30</v>
      </c>
      <c r="G26" s="22">
        <v>0</v>
      </c>
      <c r="H26" s="22">
        <v>0</v>
      </c>
      <c r="I26" s="22">
        <v>0</v>
      </c>
      <c r="J26" s="23">
        <v>0</v>
      </c>
      <c r="K26" s="36">
        <v>0</v>
      </c>
      <c r="L26" s="37">
        <v>0</v>
      </c>
      <c r="M26" s="21">
        <f t="shared" si="4"/>
        <v>17</v>
      </c>
      <c r="N26" s="22">
        <f t="shared" si="4"/>
        <v>34</v>
      </c>
      <c r="O26" s="48">
        <v>17</v>
      </c>
      <c r="P26" s="48">
        <v>34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9">
        <v>0</v>
      </c>
      <c r="W26" s="21">
        <f t="shared" si="5"/>
        <v>0</v>
      </c>
      <c r="X26" s="22">
        <f t="shared" si="5"/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9">
        <v>0</v>
      </c>
      <c r="AG26" s="24">
        <v>60</v>
      </c>
      <c r="AH26" s="50">
        <f t="shared" si="6"/>
        <v>135000</v>
      </c>
      <c r="AI26" s="51">
        <f t="shared" si="7"/>
        <v>67500</v>
      </c>
      <c r="AJ26" s="52">
        <v>67500</v>
      </c>
      <c r="AK26" s="53">
        <v>0</v>
      </c>
      <c r="AL26" s="29"/>
    </row>
    <row r="27" spans="1:39" x14ac:dyDescent="0.3">
      <c r="A27" s="44">
        <v>21</v>
      </c>
      <c r="B27" s="45" t="s">
        <v>8</v>
      </c>
      <c r="C27" s="19">
        <f t="shared" si="3"/>
        <v>40</v>
      </c>
      <c r="D27" s="20">
        <f t="shared" si="3"/>
        <v>45</v>
      </c>
      <c r="E27" s="22">
        <v>40</v>
      </c>
      <c r="F27" s="22">
        <v>45</v>
      </c>
      <c r="G27" s="22">
        <v>0</v>
      </c>
      <c r="H27" s="22">
        <v>0</v>
      </c>
      <c r="I27" s="22">
        <v>0</v>
      </c>
      <c r="J27" s="23">
        <v>0</v>
      </c>
      <c r="K27" s="46">
        <v>0</v>
      </c>
      <c r="L27" s="47">
        <v>0</v>
      </c>
      <c r="M27" s="21">
        <f t="shared" si="4"/>
        <v>38</v>
      </c>
      <c r="N27" s="22">
        <f t="shared" si="4"/>
        <v>51</v>
      </c>
      <c r="O27" s="48">
        <v>29</v>
      </c>
      <c r="P27" s="48">
        <v>38</v>
      </c>
      <c r="Q27" s="48">
        <v>0</v>
      </c>
      <c r="R27" s="48">
        <v>0</v>
      </c>
      <c r="S27" s="48">
        <v>0</v>
      </c>
      <c r="T27" s="48">
        <v>0</v>
      </c>
      <c r="U27" s="48">
        <v>9</v>
      </c>
      <c r="V27" s="49">
        <v>13</v>
      </c>
      <c r="W27" s="21">
        <f t="shared" si="5"/>
        <v>10</v>
      </c>
      <c r="X27" s="22">
        <f t="shared" si="5"/>
        <v>10</v>
      </c>
      <c r="Y27" s="48">
        <v>9</v>
      </c>
      <c r="Z27" s="48">
        <v>9</v>
      </c>
      <c r="AA27" s="48">
        <v>0</v>
      </c>
      <c r="AB27" s="48">
        <v>0</v>
      </c>
      <c r="AC27" s="48">
        <v>0</v>
      </c>
      <c r="AD27" s="48">
        <v>0</v>
      </c>
      <c r="AE27" s="48">
        <v>1</v>
      </c>
      <c r="AF27" s="49">
        <v>1</v>
      </c>
      <c r="AG27" s="24">
        <v>60</v>
      </c>
      <c r="AH27" s="50">
        <f t="shared" si="6"/>
        <v>216000</v>
      </c>
      <c r="AI27" s="51">
        <f t="shared" si="7"/>
        <v>108000</v>
      </c>
      <c r="AJ27" s="52">
        <v>54000</v>
      </c>
      <c r="AK27" s="53">
        <v>54000</v>
      </c>
      <c r="AL27" s="29"/>
    </row>
    <row r="28" spans="1:39" x14ac:dyDescent="0.3">
      <c r="A28" s="44">
        <v>22</v>
      </c>
      <c r="B28" s="45" t="s">
        <v>2</v>
      </c>
      <c r="C28" s="19">
        <f t="shared" si="3"/>
        <v>20</v>
      </c>
      <c r="D28" s="20">
        <f t="shared" si="3"/>
        <v>40</v>
      </c>
      <c r="E28" s="22">
        <v>20</v>
      </c>
      <c r="F28" s="22">
        <v>40</v>
      </c>
      <c r="G28" s="22">
        <v>0</v>
      </c>
      <c r="H28" s="22">
        <v>0</v>
      </c>
      <c r="I28" s="22">
        <v>0</v>
      </c>
      <c r="J28" s="23">
        <v>0</v>
      </c>
      <c r="K28" s="46">
        <v>0</v>
      </c>
      <c r="L28" s="47">
        <v>0</v>
      </c>
      <c r="M28" s="21">
        <f t="shared" si="4"/>
        <v>17</v>
      </c>
      <c r="N28" s="22">
        <f t="shared" si="4"/>
        <v>38</v>
      </c>
      <c r="O28" s="48">
        <v>17</v>
      </c>
      <c r="P28" s="48">
        <v>38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9">
        <v>0</v>
      </c>
      <c r="W28" s="21">
        <f t="shared" si="5"/>
        <v>0</v>
      </c>
      <c r="X28" s="22">
        <f t="shared" si="5"/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9">
        <v>0</v>
      </c>
      <c r="AG28" s="24">
        <v>50</v>
      </c>
      <c r="AH28" s="50">
        <f t="shared" si="6"/>
        <v>90000</v>
      </c>
      <c r="AI28" s="51">
        <f t="shared" si="7"/>
        <v>45000</v>
      </c>
      <c r="AJ28" s="52">
        <v>42538</v>
      </c>
      <c r="AK28" s="53">
        <v>0</v>
      </c>
      <c r="AL28" s="29"/>
    </row>
    <row r="29" spans="1:39" x14ac:dyDescent="0.3">
      <c r="A29" s="44">
        <v>23</v>
      </c>
      <c r="B29" s="45" t="s">
        <v>17</v>
      </c>
      <c r="C29" s="19">
        <f t="shared" si="3"/>
        <v>25</v>
      </c>
      <c r="D29" s="20">
        <f t="shared" si="3"/>
        <v>50</v>
      </c>
      <c r="E29" s="22">
        <v>25</v>
      </c>
      <c r="F29" s="22">
        <v>50</v>
      </c>
      <c r="G29" s="22">
        <v>0</v>
      </c>
      <c r="H29" s="22">
        <v>0</v>
      </c>
      <c r="I29" s="22">
        <v>0</v>
      </c>
      <c r="J29" s="23">
        <v>0</v>
      </c>
      <c r="K29" s="36">
        <v>0</v>
      </c>
      <c r="L29" s="37">
        <v>0</v>
      </c>
      <c r="M29" s="21">
        <f t="shared" si="4"/>
        <v>16</v>
      </c>
      <c r="N29" s="22">
        <f t="shared" si="4"/>
        <v>23</v>
      </c>
      <c r="O29" s="48">
        <v>16</v>
      </c>
      <c r="P29" s="48">
        <v>23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9">
        <v>0</v>
      </c>
      <c r="W29" s="21">
        <f t="shared" si="5"/>
        <v>0</v>
      </c>
      <c r="X29" s="22">
        <f t="shared" si="5"/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9">
        <v>0</v>
      </c>
      <c r="AG29" s="24">
        <v>30</v>
      </c>
      <c r="AH29" s="50">
        <f t="shared" si="6"/>
        <v>67500</v>
      </c>
      <c r="AI29" s="51">
        <f t="shared" si="7"/>
        <v>33750</v>
      </c>
      <c r="AJ29" s="52">
        <v>0</v>
      </c>
      <c r="AK29" s="53">
        <v>0</v>
      </c>
      <c r="AL29" s="28"/>
    </row>
    <row r="30" spans="1:39" x14ac:dyDescent="0.3">
      <c r="A30" s="44">
        <v>24</v>
      </c>
      <c r="B30" s="45" t="s">
        <v>11</v>
      </c>
      <c r="C30" s="19">
        <f t="shared" si="3"/>
        <v>20</v>
      </c>
      <c r="D30" s="20">
        <f t="shared" si="3"/>
        <v>40</v>
      </c>
      <c r="E30" s="22">
        <v>20</v>
      </c>
      <c r="F30" s="22">
        <v>40</v>
      </c>
      <c r="G30" s="22">
        <v>0</v>
      </c>
      <c r="H30" s="22">
        <v>0</v>
      </c>
      <c r="I30" s="22">
        <v>0</v>
      </c>
      <c r="J30" s="23">
        <v>0</v>
      </c>
      <c r="K30" s="46">
        <v>0</v>
      </c>
      <c r="L30" s="47">
        <v>0</v>
      </c>
      <c r="M30" s="21">
        <f t="shared" si="4"/>
        <v>3</v>
      </c>
      <c r="N30" s="22">
        <f t="shared" si="4"/>
        <v>8</v>
      </c>
      <c r="O30" s="48">
        <v>3</v>
      </c>
      <c r="P30" s="48">
        <v>8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9">
        <v>0</v>
      </c>
      <c r="W30" s="21">
        <f t="shared" si="5"/>
        <v>15</v>
      </c>
      <c r="X30" s="22">
        <f t="shared" si="5"/>
        <v>21</v>
      </c>
      <c r="Y30" s="48">
        <v>15</v>
      </c>
      <c r="Z30" s="48">
        <v>21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9">
        <v>0</v>
      </c>
      <c r="AG30" s="24">
        <v>50</v>
      </c>
      <c r="AH30" s="50">
        <f t="shared" si="6"/>
        <v>90000</v>
      </c>
      <c r="AI30" s="51">
        <f t="shared" si="7"/>
        <v>45000</v>
      </c>
      <c r="AJ30" s="52">
        <v>45000</v>
      </c>
      <c r="AK30" s="53">
        <v>0</v>
      </c>
      <c r="AL30" s="29"/>
    </row>
    <row r="31" spans="1:39" ht="17.25" thickBot="1" x14ac:dyDescent="0.35">
      <c r="A31" s="54">
        <v>25</v>
      </c>
      <c r="B31" s="55" t="s">
        <v>6</v>
      </c>
      <c r="C31" s="56">
        <f t="shared" si="3"/>
        <v>45</v>
      </c>
      <c r="D31" s="57">
        <f t="shared" si="3"/>
        <v>80</v>
      </c>
      <c r="E31" s="58">
        <v>45</v>
      </c>
      <c r="F31" s="58">
        <v>80</v>
      </c>
      <c r="G31" s="58">
        <v>0</v>
      </c>
      <c r="H31" s="58">
        <v>0</v>
      </c>
      <c r="I31" s="58">
        <v>0</v>
      </c>
      <c r="J31" s="59">
        <v>0</v>
      </c>
      <c r="K31" s="60">
        <v>0</v>
      </c>
      <c r="L31" s="61">
        <v>0</v>
      </c>
      <c r="M31" s="62">
        <f t="shared" si="4"/>
        <v>19</v>
      </c>
      <c r="N31" s="58">
        <f t="shared" si="4"/>
        <v>32</v>
      </c>
      <c r="O31" s="63">
        <v>19</v>
      </c>
      <c r="P31" s="63">
        <v>32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4">
        <v>0</v>
      </c>
      <c r="W31" s="62">
        <f t="shared" si="5"/>
        <v>29</v>
      </c>
      <c r="X31" s="58">
        <f t="shared" si="5"/>
        <v>43</v>
      </c>
      <c r="Y31" s="63">
        <v>29</v>
      </c>
      <c r="Z31" s="63">
        <v>43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4">
        <v>0</v>
      </c>
      <c r="AG31" s="62">
        <v>60</v>
      </c>
      <c r="AH31" s="65">
        <f t="shared" si="6"/>
        <v>243000</v>
      </c>
      <c r="AI31" s="66">
        <f t="shared" si="7"/>
        <v>121500</v>
      </c>
      <c r="AJ31" s="67">
        <v>0</v>
      </c>
      <c r="AK31" s="68">
        <v>121500</v>
      </c>
      <c r="AL31" s="28"/>
    </row>
    <row r="32" spans="1:39" x14ac:dyDescent="0.3">
      <c r="AG32" s="1"/>
      <c r="AH32" s="1"/>
      <c r="AI32" s="16"/>
      <c r="AJ32" s="16"/>
      <c r="AK32" s="16"/>
      <c r="AL32" s="16"/>
    </row>
    <row r="33" spans="35:38" x14ac:dyDescent="0.3">
      <c r="AI33" s="1"/>
      <c r="AJ33" s="1"/>
      <c r="AK33" s="1"/>
      <c r="AL33" s="1"/>
    </row>
    <row r="36" spans="35:38" x14ac:dyDescent="0.3">
      <c r="AI36" s="1"/>
    </row>
  </sheetData>
  <mergeCells count="28">
    <mergeCell ref="AJ4:AJ5"/>
    <mergeCell ref="AK4:AK5"/>
    <mergeCell ref="A6:B6"/>
    <mergeCell ref="Q4:R4"/>
    <mergeCell ref="W4:X4"/>
    <mergeCell ref="Y4:Z4"/>
    <mergeCell ref="AA4:AB4"/>
    <mergeCell ref="AC4:AD4"/>
    <mergeCell ref="U4:V4"/>
    <mergeCell ref="AG4:AG5"/>
    <mergeCell ref="AH4:AH5"/>
    <mergeCell ref="AI4:AI5"/>
    <mergeCell ref="A1:AK1"/>
    <mergeCell ref="AG3:AK3"/>
    <mergeCell ref="S4:T4"/>
    <mergeCell ref="A3:A5"/>
    <mergeCell ref="B3:B5"/>
    <mergeCell ref="C3:L3"/>
    <mergeCell ref="M3:V3"/>
    <mergeCell ref="W3:AF3"/>
    <mergeCell ref="C4:D4"/>
    <mergeCell ref="E4:F4"/>
    <mergeCell ref="G4:H4"/>
    <mergeCell ref="I4:J4"/>
    <mergeCell ref="K4:L4"/>
    <mergeCell ref="M4:N4"/>
    <mergeCell ref="O4:P4"/>
    <mergeCell ref="AE4:AF4"/>
  </mergeCells>
  <phoneticPr fontId="4" type="noConversion"/>
  <pageMargins left="0.70866141732283472" right="0.70866141732283472" top="0.74803149606299213" bottom="0.74803149606299213" header="0.31496062992125984" footer="0.31496062992125984"/>
  <pageSetup paperSize="8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이겨라</dc:creator>
  <cp:lastModifiedBy>Windows 사용자</cp:lastModifiedBy>
  <cp:revision>153</cp:revision>
  <cp:lastPrinted>2018-08-22T00:35:18Z</cp:lastPrinted>
  <dcterms:created xsi:type="dcterms:W3CDTF">2006-09-13T11:19:49Z</dcterms:created>
  <dcterms:modified xsi:type="dcterms:W3CDTF">2018-09-05T08:30:02Z</dcterms:modified>
</cp:coreProperties>
</file>