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240" yWindow="210" windowWidth="13815" windowHeight="7530"/>
  </bookViews>
  <sheets>
    <sheet name="1-1. 일반회계 예산집행현황" sheetId="1" r:id="rId1"/>
    <sheet name="1-2. 특별회계 예산집행현황" sheetId="3" r:id="rId2"/>
  </sheets>
  <definedNames>
    <definedName name="_xlnm._FilterDatabase" localSheetId="0" hidden="1">'1-1. 일반회계 예산집행현황'!$A$5:$N$22</definedName>
    <definedName name="_xlnm._FilterDatabase" localSheetId="1" hidden="1">'1-2. 특별회계 예산집행현황'!$A$20:$AJ$21</definedName>
    <definedName name="_xlnm.Print_Area" localSheetId="0">'1-1. 일반회계 예산집행현황'!$A$1:$P$74</definedName>
  </definedNames>
  <calcPr calcId="125725"/>
</workbook>
</file>

<file path=xl/calcChain.xml><?xml version="1.0" encoding="utf-8"?>
<calcChain xmlns="http://schemas.openxmlformats.org/spreadsheetml/2006/main">
  <c r="P42" i="1"/>
  <c r="P40"/>
  <c r="P38"/>
  <c r="P33"/>
  <c r="P31"/>
  <c r="P27"/>
  <c r="P25"/>
  <c r="P21"/>
  <c r="P17"/>
  <c r="P14"/>
  <c r="P8"/>
  <c r="P44"/>
  <c r="P67"/>
  <c r="P62"/>
  <c r="P60"/>
  <c r="P58"/>
  <c r="P56"/>
  <c r="P49"/>
  <c r="P7" l="1"/>
  <c r="P6" s="1"/>
  <c r="I40"/>
  <c r="J40"/>
  <c r="I56"/>
  <c r="J56"/>
  <c r="N68"/>
  <c r="L68"/>
  <c r="M67"/>
  <c r="K67"/>
  <c r="L67" s="1"/>
  <c r="N66"/>
  <c r="L66"/>
  <c r="N65"/>
  <c r="L65"/>
  <c r="N64"/>
  <c r="L64"/>
  <c r="N63"/>
  <c r="L63"/>
  <c r="M62"/>
  <c r="N62" s="1"/>
  <c r="K62"/>
  <c r="L62" s="1"/>
  <c r="H62"/>
  <c r="N61"/>
  <c r="L61"/>
  <c r="M60"/>
  <c r="K60"/>
  <c r="L60" s="1"/>
  <c r="H60"/>
  <c r="N59"/>
  <c r="L59"/>
  <c r="M58"/>
  <c r="N58" s="1"/>
  <c r="K58"/>
  <c r="L58" s="1"/>
  <c r="H58"/>
  <c r="N57"/>
  <c r="L57"/>
  <c r="M56"/>
  <c r="K56"/>
  <c r="H56"/>
  <c r="N55"/>
  <c r="L55"/>
  <c r="N54"/>
  <c r="L54"/>
  <c r="N53"/>
  <c r="L53"/>
  <c r="N52"/>
  <c r="L52"/>
  <c r="N51"/>
  <c r="L51"/>
  <c r="N50"/>
  <c r="L50"/>
  <c r="M49"/>
  <c r="K49"/>
  <c r="L49" s="1"/>
  <c r="H49"/>
  <c r="N48"/>
  <c r="L48"/>
  <c r="N47"/>
  <c r="L47"/>
  <c r="N46"/>
  <c r="L46"/>
  <c r="N45"/>
  <c r="L45"/>
  <c r="M44"/>
  <c r="K44"/>
  <c r="L44" s="1"/>
  <c r="H44"/>
  <c r="N43"/>
  <c r="L43"/>
  <c r="M42"/>
  <c r="N42" s="1"/>
  <c r="K42"/>
  <c r="L42" s="1"/>
  <c r="H42"/>
  <c r="N41"/>
  <c r="L41"/>
  <c r="M40"/>
  <c r="K40"/>
  <c r="H40"/>
  <c r="N39"/>
  <c r="L39"/>
  <c r="M38"/>
  <c r="N38" s="1"/>
  <c r="K38"/>
  <c r="L38" s="1"/>
  <c r="H38"/>
  <c r="N37"/>
  <c r="L37"/>
  <c r="N36"/>
  <c r="L36"/>
  <c r="N35"/>
  <c r="L35"/>
  <c r="N34"/>
  <c r="L34"/>
  <c r="M33"/>
  <c r="N33" s="1"/>
  <c r="K33"/>
  <c r="L33" s="1"/>
  <c r="H33"/>
  <c r="N32"/>
  <c r="L32"/>
  <c r="M31"/>
  <c r="K31"/>
  <c r="L31" s="1"/>
  <c r="N30"/>
  <c r="L30"/>
  <c r="N29"/>
  <c r="L29"/>
  <c r="N28"/>
  <c r="L28"/>
  <c r="M27"/>
  <c r="N27" s="1"/>
  <c r="K27"/>
  <c r="L27" s="1"/>
  <c r="H27"/>
  <c r="N26"/>
  <c r="L26"/>
  <c r="M25"/>
  <c r="K25"/>
  <c r="L25" s="1"/>
  <c r="N24"/>
  <c r="L24"/>
  <c r="N23"/>
  <c r="L23"/>
  <c r="N22"/>
  <c r="L22"/>
  <c r="M21"/>
  <c r="K21"/>
  <c r="L21" s="1"/>
  <c r="H21"/>
  <c r="N20"/>
  <c r="L20"/>
  <c r="N19"/>
  <c r="L19"/>
  <c r="N18"/>
  <c r="L18"/>
  <c r="M17"/>
  <c r="K17"/>
  <c r="L17" s="1"/>
  <c r="H17"/>
  <c r="N16"/>
  <c r="L16"/>
  <c r="N15"/>
  <c r="L15"/>
  <c r="M14"/>
  <c r="K14"/>
  <c r="L14" s="1"/>
  <c r="H14"/>
  <c r="N13"/>
  <c r="L13"/>
  <c r="N12"/>
  <c r="L12"/>
  <c r="N11"/>
  <c r="L11"/>
  <c r="N10"/>
  <c r="L10"/>
  <c r="N9"/>
  <c r="L9"/>
  <c r="M8"/>
  <c r="K8"/>
  <c r="L8" s="1"/>
  <c r="J8"/>
  <c r="I8"/>
  <c r="I7" s="1"/>
  <c r="I6" s="1"/>
  <c r="H8"/>
  <c r="H7" l="1"/>
  <c r="H6" s="1"/>
  <c r="N8"/>
  <c r="L56"/>
  <c r="N25"/>
  <c r="N40"/>
  <c r="J7"/>
  <c r="J6" s="1"/>
  <c r="N56"/>
  <c r="N60"/>
  <c r="N49"/>
  <c r="N44"/>
  <c r="N14"/>
  <c r="K7"/>
  <c r="L40"/>
  <c r="N17"/>
  <c r="N21"/>
  <c r="N31"/>
  <c r="N67"/>
  <c r="M7"/>
  <c r="L7" l="1"/>
  <c r="K6"/>
  <c r="L6" s="1"/>
  <c r="M6"/>
  <c r="N6" s="1"/>
  <c r="N7"/>
</calcChain>
</file>

<file path=xl/sharedStrings.xml><?xml version="1.0" encoding="utf-8"?>
<sst xmlns="http://schemas.openxmlformats.org/spreadsheetml/2006/main" count="157" uniqueCount="107">
  <si>
    <t>(단위: 천원, %)</t>
    <phoneticPr fontId="1" type="noConversion"/>
  </si>
  <si>
    <t>총계 (실국별)</t>
    <phoneticPr fontId="1" type="noConversion"/>
  </si>
  <si>
    <t>계 (부서별)</t>
    <phoneticPr fontId="1" type="noConversion"/>
  </si>
  <si>
    <t>소계 (세부사업별)</t>
    <phoneticPr fontId="1" type="noConversion"/>
  </si>
  <si>
    <t xml:space="preserve">1. 작성단위는 </t>
  </si>
  <si>
    <t>※ 작성시 유의사항</t>
    <phoneticPr fontId="1" type="noConversion"/>
  </si>
  <si>
    <t>본예산</t>
    <phoneticPr fontId="1" type="noConversion"/>
  </si>
  <si>
    <t xml:space="preserve">   ① 금액의 경우, 천원 단위까지 표기하며 그 미만은 절사(반올림 불가)하고, </t>
    <phoneticPr fontId="1" type="noConversion"/>
  </si>
  <si>
    <t xml:space="preserve">   ② 비율의 경우, 소수점 이하 1자리까지 표기(예시:90.0)하며 그 미만은 절사(반올림 불가)할 것</t>
    <phoneticPr fontId="1" type="noConversion"/>
  </si>
  <si>
    <t>실·본부·국명
(부서명)</t>
    <phoneticPr fontId="1" type="noConversion"/>
  </si>
  <si>
    <t xml:space="preserve">연번
</t>
    <phoneticPr fontId="1" type="noConversion"/>
  </si>
  <si>
    <t xml:space="preserve">회계명
</t>
    <phoneticPr fontId="1" type="noConversion"/>
  </si>
  <si>
    <t xml:space="preserve">정책사업명
</t>
    <phoneticPr fontId="1" type="noConversion"/>
  </si>
  <si>
    <t xml:space="preserve">단위사업명
</t>
    <phoneticPr fontId="1" type="noConversion"/>
  </si>
  <si>
    <t xml:space="preserve">세부사업명
</t>
    <phoneticPr fontId="1" type="noConversion"/>
  </si>
  <si>
    <t xml:space="preserve">통계목
</t>
    <phoneticPr fontId="1" type="noConversion"/>
  </si>
  <si>
    <t>1-1. 실·본부·국별 2017회계연도 예산집행현황(일반회계)</t>
    <phoneticPr fontId="1" type="noConversion"/>
  </si>
  <si>
    <t>예산현액</t>
    <phoneticPr fontId="1" type="noConversion"/>
  </si>
  <si>
    <t>예산</t>
    <phoneticPr fontId="1" type="noConversion"/>
  </si>
  <si>
    <t>지출</t>
    <phoneticPr fontId="1" type="noConversion"/>
  </si>
  <si>
    <t>지출원인행위</t>
    <phoneticPr fontId="1" type="noConversion"/>
  </si>
  <si>
    <t>집행액</t>
    <phoneticPr fontId="1" type="noConversion"/>
  </si>
  <si>
    <t>집행률</t>
    <phoneticPr fontId="1" type="noConversion"/>
  </si>
  <si>
    <t>최종예산</t>
    <phoneticPr fontId="1" type="noConversion"/>
  </si>
  <si>
    <t>지출원인행위율</t>
    <phoneticPr fontId="1" type="noConversion"/>
  </si>
  <si>
    <t>지출원인행위율</t>
    <phoneticPr fontId="1" type="noConversion"/>
  </si>
  <si>
    <t>부진사유</t>
    <phoneticPr fontId="1" type="noConversion"/>
  </si>
  <si>
    <t>향후계획</t>
    <phoneticPr fontId="1" type="noConversion"/>
  </si>
  <si>
    <t xml:space="preserve"> </t>
    <phoneticPr fontId="1" type="noConversion"/>
  </si>
  <si>
    <t xml:space="preserve">연번
</t>
    <phoneticPr fontId="1" type="noConversion"/>
  </si>
  <si>
    <t xml:space="preserve">정책사업명
</t>
    <phoneticPr fontId="1" type="noConversion"/>
  </si>
  <si>
    <t xml:space="preserve">단위사업명
</t>
    <phoneticPr fontId="1" type="noConversion"/>
  </si>
  <si>
    <t xml:space="preserve">세부사업명
</t>
    <phoneticPr fontId="1" type="noConversion"/>
  </si>
  <si>
    <t xml:space="preserve">통계목
</t>
    <phoneticPr fontId="1" type="noConversion"/>
  </si>
  <si>
    <t>지출</t>
    <phoneticPr fontId="1" type="noConversion"/>
  </si>
  <si>
    <t>본예산</t>
    <phoneticPr fontId="1" type="noConversion"/>
  </si>
  <si>
    <t>최종예산</t>
    <phoneticPr fontId="1" type="noConversion"/>
  </si>
  <si>
    <t>예산현액</t>
    <phoneticPr fontId="1" type="noConversion"/>
  </si>
  <si>
    <t>지출원인행위</t>
    <phoneticPr fontId="1" type="noConversion"/>
  </si>
  <si>
    <t>집행액</t>
    <phoneticPr fontId="1" type="noConversion"/>
  </si>
  <si>
    <t>집행률</t>
    <phoneticPr fontId="1" type="noConversion"/>
  </si>
  <si>
    <t>계 (부서별)</t>
    <phoneticPr fontId="1" type="noConversion"/>
  </si>
  <si>
    <t>비상기획관
(민방위
담당관)</t>
    <phoneticPr fontId="1" type="noConversion"/>
  </si>
  <si>
    <t>일반
회계</t>
    <phoneticPr fontId="1" type="noConversion"/>
  </si>
  <si>
    <t>비상대비
및 민방위
대응능력
강화</t>
    <phoneticPr fontId="1" type="noConversion"/>
  </si>
  <si>
    <t>내실있는
비상대비
연습</t>
    <phoneticPr fontId="1" type="noConversion"/>
  </si>
  <si>
    <t>을지연습 준비 및 실시</t>
  </si>
  <si>
    <t>기간제근로자등보수</t>
  </si>
  <si>
    <t>사무관리비</t>
  </si>
  <si>
    <t>공공운영비</t>
  </si>
  <si>
    <t>시책추진업무추진비</t>
  </si>
  <si>
    <t>특정업무경비</t>
  </si>
  <si>
    <t>서울안전통합센터
충무시설 유지관리</t>
    <phoneticPr fontId="1" type="noConversion"/>
  </si>
  <si>
    <t>시설비</t>
  </si>
  <si>
    <t>실효성 있는
동원자원관리</t>
    <phoneticPr fontId="1" type="noConversion"/>
  </si>
  <si>
    <t>인력동원실제훈련
 및 자원관리</t>
    <phoneticPr fontId="1" type="noConversion"/>
  </si>
  <si>
    <t>행사실비보상금</t>
  </si>
  <si>
    <t>완벽한
통합방위태세
확립</t>
    <phoneticPr fontId="1" type="noConversion"/>
  </si>
  <si>
    <t>통합방위협의회 등 운영</t>
  </si>
  <si>
    <t>국외업무여비</t>
  </si>
  <si>
    <t>향토예비군 육성 지원</t>
  </si>
  <si>
    <t>예비군육성지원자본보조</t>
  </si>
  <si>
    <t>예비군의 날 등
안보행사 실시</t>
    <phoneticPr fontId="1" type="noConversion"/>
  </si>
  <si>
    <t>행사운영비</t>
  </si>
  <si>
    <t>시민 안보의식 함양 지원</t>
  </si>
  <si>
    <t>민간경상사업보조</t>
  </si>
  <si>
    <t>사회복무요원
관리</t>
    <phoneticPr fontId="1" type="noConversion"/>
  </si>
  <si>
    <t>사회복무요원 관리</t>
  </si>
  <si>
    <t>사회복무요원보상금</t>
  </si>
  <si>
    <t>민방위 교육
훈련강화</t>
    <phoneticPr fontId="1" type="noConversion"/>
  </si>
  <si>
    <t>민방위대교육훈련
-민방위대 창설기념행사
 경비(국비)</t>
    <phoneticPr fontId="1" type="noConversion"/>
  </si>
  <si>
    <t>민방위대교육훈련
-민방위교육운영비(국비)</t>
    <phoneticPr fontId="1" type="noConversion"/>
  </si>
  <si>
    <t>자치단체경상보조금</t>
  </si>
  <si>
    <t>민방위대교육훈련
-국민참여민방위의 날
 훈련경비(국비)</t>
    <phoneticPr fontId="1" type="noConversion"/>
  </si>
  <si>
    <t>민방위 교육훈련 준비
 및 행사추진</t>
    <phoneticPr fontId="1" type="noConversion"/>
  </si>
  <si>
    <t>포상금</t>
  </si>
  <si>
    <t>민방위교육장 운영</t>
  </si>
  <si>
    <t>자산및물품취득비</t>
  </si>
  <si>
    <t>민방위교육 실습여건 개선</t>
  </si>
  <si>
    <t>민방위 시설
및 장비관리</t>
    <phoneticPr fontId="1" type="noConversion"/>
  </si>
  <si>
    <t>민방위 장비 보급·확충</t>
  </si>
  <si>
    <t>자치단체자본보조</t>
  </si>
  <si>
    <t>지역민방위대 방독면 확충</t>
  </si>
  <si>
    <t>행정
운영경비</t>
    <phoneticPr fontId="1" type="noConversion"/>
  </si>
  <si>
    <t>기본경비</t>
    <phoneticPr fontId="1" type="noConversion"/>
  </si>
  <si>
    <t>기본경비</t>
  </si>
  <si>
    <t>국내여비</t>
  </si>
  <si>
    <t>기관운영업무추진비</t>
  </si>
  <si>
    <t>부서운영업무추진비</t>
  </si>
  <si>
    <t>재무활동</t>
    <phoneticPr fontId="1" type="noConversion"/>
  </si>
  <si>
    <t>보존지출</t>
    <phoneticPr fontId="1" type="noConversion"/>
  </si>
  <si>
    <t>반환금및기타</t>
  </si>
  <si>
    <t>국고보조금반환금</t>
  </si>
  <si>
    <t>향후계획</t>
    <phoneticPr fontId="1" type="noConversion"/>
  </si>
  <si>
    <t>부진사유</t>
    <phoneticPr fontId="1" type="noConversion"/>
  </si>
  <si>
    <t>노후서버 교체 용역으로 12월 중 집행</t>
    <phoneticPr fontId="1" type="noConversion"/>
  </si>
  <si>
    <t>유지보수용역으로 월별 집행</t>
    <phoneticPr fontId="1" type="noConversion"/>
  </si>
  <si>
    <t xml:space="preserve"> </t>
    <phoneticPr fontId="1" type="noConversion"/>
  </si>
  <si>
    <t>행정사무감사 인쇄비등 12월중 집행</t>
    <phoneticPr fontId="1" type="noConversion"/>
  </si>
  <si>
    <t>민방위교육강사 평가 및 
교육교재 재작비 12월중 집행</t>
    <phoneticPr fontId="1" type="noConversion"/>
  </si>
  <si>
    <t>창설기념행사 시 국비보조금
추가배정으로 미집행</t>
    <phoneticPr fontId="1" type="noConversion"/>
  </si>
  <si>
    <t xml:space="preserve">11~12월 출장여비 집행예정
자치구 합동점검으로 출장여비 감소
</t>
    <phoneticPr fontId="1" type="noConversion"/>
  </si>
  <si>
    <t>※ 작성기준일: 2017.11.30.</t>
    <phoneticPr fontId="1" type="noConversion"/>
  </si>
  <si>
    <t>※ 작성시 유의사항</t>
    <phoneticPr fontId="1" type="noConversion"/>
  </si>
  <si>
    <t xml:space="preserve">   ① 금액의 경우, 천원 단위까지 표기하며 그 미만은 절사(반올림 불가)하고, </t>
    <phoneticPr fontId="1" type="noConversion"/>
  </si>
  <si>
    <t xml:space="preserve">   ② 비율의 경우, 소수점 이하 1자리까지 표기(예시:90.0)하며 그 미만은 절사(반올림 불가)할 것</t>
    <phoneticPr fontId="1" type="noConversion"/>
  </si>
  <si>
    <t>1-2. 실·본부·국별 2017회계연도 예산집행현황(특별회계) : 해당없음</t>
    <phoneticPr fontId="1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</si>
</sst>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.0_);[Red]\(0.0\)"/>
    <numFmt numFmtId="177" formatCode="#,##0.0_ "/>
    <numFmt numFmtId="178" formatCode="#,##0_ "/>
    <numFmt numFmtId="179" formatCode="0_);[Red]\(0\)"/>
  </numFmts>
  <fonts count="1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theme="3" tint="0.3999755851924192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6"/>
      <color rgb="FFFF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color rgb="FF333333"/>
      <name val="돋움"/>
      <family val="3"/>
      <charset val="129"/>
    </font>
    <font>
      <sz val="13"/>
      <color rgb="FFFF0000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41" fontId="2" fillId="0" borderId="0" xfId="0" applyNumberFormat="1" applyFont="1">
      <alignment vertical="center"/>
    </xf>
    <xf numFmtId="41" fontId="3" fillId="0" borderId="0" xfId="0" applyNumberFormat="1" applyFont="1">
      <alignment vertical="center"/>
    </xf>
    <xf numFmtId="41" fontId="2" fillId="0" borderId="0" xfId="0" applyNumberFormat="1" applyFont="1" applyAlignment="1">
      <alignment horizontal="center" vertical="center"/>
    </xf>
    <xf numFmtId="41" fontId="2" fillId="0" borderId="1" xfId="0" applyNumberFormat="1" applyFont="1" applyBorder="1">
      <alignment vertical="center"/>
    </xf>
    <xf numFmtId="41" fontId="2" fillId="3" borderId="1" xfId="0" applyNumberFormat="1" applyFont="1" applyFill="1" applyBorder="1">
      <alignment vertical="center"/>
    </xf>
    <xf numFmtId="41" fontId="2" fillId="4" borderId="1" xfId="0" applyNumberFormat="1" applyFont="1" applyFill="1" applyBorder="1">
      <alignment vertical="center"/>
    </xf>
    <xf numFmtId="41" fontId="4" fillId="0" borderId="0" xfId="0" applyNumberFormat="1" applyFont="1">
      <alignment vertical="center"/>
    </xf>
    <xf numFmtId="41" fontId="5" fillId="0" borderId="0" xfId="0" applyNumberFormat="1" applyFont="1">
      <alignment vertical="center"/>
    </xf>
    <xf numFmtId="41" fontId="2" fillId="4" borderId="4" xfId="0" applyNumberFormat="1" applyFont="1" applyFill="1" applyBorder="1" applyAlignment="1">
      <alignment horizontal="center" vertical="center"/>
    </xf>
    <xf numFmtId="41" fontId="2" fillId="0" borderId="1" xfId="0" applyNumberFormat="1" applyFont="1" applyBorder="1" applyAlignment="1">
      <alignment vertical="center"/>
    </xf>
    <xf numFmtId="41" fontId="2" fillId="0" borderId="0" xfId="0" applyNumberFormat="1" applyFont="1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41" fontId="2" fillId="0" borderId="1" xfId="0" applyNumberFormat="1" applyFont="1" applyFill="1" applyBorder="1" applyAlignment="1">
      <alignment vertical="center"/>
    </xf>
    <xf numFmtId="41" fontId="2" fillId="0" borderId="1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41" fontId="2" fillId="0" borderId="18" xfId="0" applyNumberFormat="1" applyFont="1" applyBorder="1">
      <alignment vertical="center"/>
    </xf>
    <xf numFmtId="41" fontId="2" fillId="5" borderId="2" xfId="0" applyNumberFormat="1" applyFont="1" applyFill="1" applyBorder="1">
      <alignment vertical="center"/>
    </xf>
    <xf numFmtId="41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1" fontId="7" fillId="2" borderId="22" xfId="0" applyNumberFormat="1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1" fontId="7" fillId="2" borderId="22" xfId="0" applyNumberFormat="1" applyFont="1" applyFill="1" applyBorder="1" applyAlignment="1">
      <alignment horizontal="center" vertical="center"/>
    </xf>
    <xf numFmtId="41" fontId="0" fillId="5" borderId="20" xfId="0" applyNumberFormat="1" applyFont="1" applyFill="1" applyBorder="1" applyAlignment="1">
      <alignment horizontal="center" vertical="center"/>
    </xf>
    <xf numFmtId="176" fontId="0" fillId="5" borderId="2" xfId="0" applyNumberFormat="1" applyFont="1" applyFill="1" applyBorder="1">
      <alignment vertical="center"/>
    </xf>
    <xf numFmtId="41" fontId="0" fillId="5" borderId="2" xfId="0" applyNumberFormat="1" applyFont="1" applyFill="1" applyBorder="1">
      <alignment vertical="center"/>
    </xf>
    <xf numFmtId="177" fontId="0" fillId="5" borderId="2" xfId="0" applyNumberFormat="1" applyFont="1" applyFill="1" applyBorder="1">
      <alignment vertical="center"/>
    </xf>
    <xf numFmtId="41" fontId="0" fillId="3" borderId="6" xfId="0" applyNumberFormat="1" applyFont="1" applyFill="1" applyBorder="1" applyAlignment="1">
      <alignment horizontal="center" vertical="center"/>
    </xf>
    <xf numFmtId="176" fontId="0" fillId="3" borderId="1" xfId="0" applyNumberFormat="1" applyFont="1" applyFill="1" applyBorder="1">
      <alignment vertical="center"/>
    </xf>
    <xf numFmtId="177" fontId="0" fillId="3" borderId="1" xfId="0" applyNumberFormat="1" applyFont="1" applyFill="1" applyBorder="1">
      <alignment vertical="center"/>
    </xf>
    <xf numFmtId="176" fontId="2" fillId="4" borderId="1" xfId="0" applyNumberFormat="1" applyFont="1" applyFill="1" applyBorder="1">
      <alignment vertical="center"/>
    </xf>
    <xf numFmtId="177" fontId="2" fillId="4" borderId="1" xfId="0" applyNumberFormat="1" applyFont="1" applyFill="1" applyBorder="1">
      <alignment vertical="center"/>
    </xf>
    <xf numFmtId="0" fontId="11" fillId="0" borderId="28" xfId="0" applyFont="1" applyFill="1" applyBorder="1" applyAlignment="1">
      <alignment horizontal="left" vertical="center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41" fontId="2" fillId="6" borderId="1" xfId="0" applyNumberFormat="1" applyFont="1" applyFill="1" applyBorder="1">
      <alignment vertical="center"/>
    </xf>
    <xf numFmtId="179" fontId="2" fillId="4" borderId="1" xfId="0" applyNumberFormat="1" applyFont="1" applyFill="1" applyBorder="1">
      <alignment vertical="center"/>
    </xf>
    <xf numFmtId="49" fontId="0" fillId="5" borderId="29" xfId="0" applyNumberFormat="1" applyFont="1" applyFill="1" applyBorder="1" applyAlignment="1">
      <alignment vertical="center" shrinkToFit="1"/>
    </xf>
    <xf numFmtId="49" fontId="0" fillId="3" borderId="1" xfId="0" applyNumberFormat="1" applyFont="1" applyFill="1" applyBorder="1" applyAlignment="1">
      <alignment vertical="center" shrinkToFit="1"/>
    </xf>
    <xf numFmtId="49" fontId="2" fillId="4" borderId="4" xfId="0" applyNumberFormat="1" applyFont="1" applyFill="1" applyBorder="1" applyAlignment="1">
      <alignment vertical="center" shrinkToFit="1"/>
    </xf>
    <xf numFmtId="49" fontId="2" fillId="0" borderId="4" xfId="0" applyNumberFormat="1" applyFont="1" applyBorder="1" applyAlignment="1">
      <alignment vertical="center" shrinkToFit="1"/>
    </xf>
    <xf numFmtId="49" fontId="2" fillId="6" borderId="4" xfId="0" applyNumberFormat="1" applyFont="1" applyFill="1" applyBorder="1" applyAlignment="1">
      <alignment vertical="center" shrinkToFit="1"/>
    </xf>
    <xf numFmtId="49" fontId="2" fillId="0" borderId="4" xfId="0" applyNumberFormat="1" applyFont="1" applyBorder="1" applyAlignment="1">
      <alignment vertical="center" wrapText="1" shrinkToFit="1"/>
    </xf>
    <xf numFmtId="41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41" fontId="0" fillId="5" borderId="41" xfId="0" applyNumberFormat="1" applyFont="1" applyFill="1" applyBorder="1">
      <alignment vertical="center"/>
    </xf>
    <xf numFmtId="41" fontId="0" fillId="3" borderId="43" xfId="0" applyNumberFormat="1" applyFont="1" applyFill="1" applyBorder="1" applyAlignment="1">
      <alignment horizontal="center" vertical="center"/>
    </xf>
    <xf numFmtId="41" fontId="2" fillId="4" borderId="45" xfId="0" applyNumberFormat="1" applyFont="1" applyFill="1" applyBorder="1">
      <alignment vertical="center"/>
    </xf>
    <xf numFmtId="178" fontId="2" fillId="0" borderId="45" xfId="0" applyNumberFormat="1" applyFont="1" applyBorder="1">
      <alignment vertical="center"/>
    </xf>
    <xf numFmtId="178" fontId="2" fillId="6" borderId="45" xfId="0" applyNumberFormat="1" applyFont="1" applyFill="1" applyBorder="1">
      <alignment vertical="center"/>
    </xf>
    <xf numFmtId="179" fontId="2" fillId="4" borderId="45" xfId="0" applyNumberFormat="1" applyFont="1" applyFill="1" applyBorder="1">
      <alignment vertical="center"/>
    </xf>
    <xf numFmtId="0" fontId="11" fillId="0" borderId="50" xfId="0" applyFont="1" applyFill="1" applyBorder="1" applyAlignment="1">
      <alignment horizontal="left" vertical="center"/>
    </xf>
    <xf numFmtId="41" fontId="2" fillId="0" borderId="51" xfId="0" applyNumberFormat="1" applyFont="1" applyBorder="1">
      <alignment vertical="center"/>
    </xf>
    <xf numFmtId="179" fontId="2" fillId="0" borderId="51" xfId="0" applyNumberFormat="1" applyFont="1" applyBorder="1">
      <alignment vertical="center"/>
    </xf>
    <xf numFmtId="177" fontId="2" fillId="0" borderId="51" xfId="0" applyNumberFormat="1" applyFont="1" applyBorder="1">
      <alignment vertical="center"/>
    </xf>
    <xf numFmtId="49" fontId="2" fillId="0" borderId="52" xfId="0" applyNumberFormat="1" applyFont="1" applyBorder="1" applyAlignment="1">
      <alignment vertical="center" shrinkToFit="1"/>
    </xf>
    <xf numFmtId="41" fontId="2" fillId="0" borderId="53" xfId="0" applyNumberFormat="1" applyFont="1" applyBorder="1">
      <alignment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41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1" fontId="2" fillId="0" borderId="44" xfId="0" applyNumberFormat="1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41" fontId="2" fillId="0" borderId="24" xfId="0" applyNumberFormat="1" applyFont="1" applyFill="1" applyBorder="1" applyAlignment="1">
      <alignment horizontal="center" vertical="center" wrapText="1"/>
    </xf>
    <xf numFmtId="41" fontId="2" fillId="0" borderId="26" xfId="0" applyNumberFormat="1" applyFont="1" applyFill="1" applyBorder="1" applyAlignment="1">
      <alignment horizontal="center" vertical="center"/>
    </xf>
    <xf numFmtId="41" fontId="2" fillId="0" borderId="2" xfId="0" applyNumberFormat="1" applyFont="1" applyFill="1" applyBorder="1" applyAlignment="1">
      <alignment horizontal="center" vertical="center"/>
    </xf>
    <xf numFmtId="41" fontId="2" fillId="0" borderId="2" xfId="0" applyNumberFormat="1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/>
    </xf>
    <xf numFmtId="41" fontId="2" fillId="0" borderId="26" xfId="0" applyNumberFormat="1" applyFont="1" applyFill="1" applyBorder="1" applyAlignment="1">
      <alignment horizontal="center" vertical="center" wrapText="1"/>
    </xf>
    <xf numFmtId="41" fontId="2" fillId="0" borderId="47" xfId="0" applyNumberFormat="1" applyFont="1" applyFill="1" applyBorder="1" applyAlignment="1">
      <alignment horizontal="center" vertical="center"/>
    </xf>
    <xf numFmtId="41" fontId="2" fillId="0" borderId="25" xfId="0" applyNumberFormat="1" applyFont="1" applyFill="1" applyBorder="1" applyAlignment="1">
      <alignment horizontal="center" vertical="center" wrapText="1"/>
    </xf>
    <xf numFmtId="41" fontId="2" fillId="0" borderId="29" xfId="0" applyNumberFormat="1" applyFont="1" applyFill="1" applyBorder="1" applyAlignment="1">
      <alignment horizontal="center" vertical="center" wrapText="1"/>
    </xf>
    <xf numFmtId="41" fontId="2" fillId="0" borderId="24" xfId="0" applyNumberFormat="1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41" fontId="2" fillId="0" borderId="49" xfId="0" applyNumberFormat="1" applyFont="1" applyFill="1" applyBorder="1" applyAlignment="1">
      <alignment horizontal="center" vertical="center"/>
    </xf>
    <xf numFmtId="41" fontId="2" fillId="0" borderId="49" xfId="0" applyNumberFormat="1" applyFont="1" applyFill="1" applyBorder="1" applyAlignment="1">
      <alignment horizontal="center" vertical="center" wrapText="1"/>
    </xf>
    <xf numFmtId="41" fontId="2" fillId="0" borderId="46" xfId="0" applyNumberFormat="1" applyFont="1" applyFill="1" applyBorder="1" applyAlignment="1">
      <alignment horizontal="center" vertical="center"/>
    </xf>
    <xf numFmtId="41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1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41" fontId="7" fillId="2" borderId="37" xfId="0" applyNumberFormat="1" applyFont="1" applyFill="1" applyBorder="1" applyAlignment="1">
      <alignment horizontal="center" vertical="center" wrapText="1"/>
    </xf>
    <xf numFmtId="41" fontId="7" fillId="2" borderId="39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41" fontId="2" fillId="0" borderId="27" xfId="0" applyNumberFormat="1" applyFont="1" applyFill="1" applyBorder="1" applyAlignment="1">
      <alignment horizontal="center" vertical="center" wrapText="1"/>
    </xf>
    <xf numFmtId="41" fontId="2" fillId="5" borderId="40" xfId="0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41" fontId="2" fillId="3" borderId="42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41" fontId="7" fillId="2" borderId="34" xfId="0" applyNumberFormat="1" applyFont="1" applyFill="1" applyBorder="1" applyAlignment="1">
      <alignment horizontal="center" vertical="center" wrapText="1"/>
    </xf>
    <xf numFmtId="41" fontId="7" fillId="2" borderId="35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1" fontId="7" fillId="2" borderId="33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41" fontId="7" fillId="2" borderId="31" xfId="0" applyNumberFormat="1" applyFont="1" applyFill="1" applyBorder="1" applyAlignment="1">
      <alignment horizontal="center" vertical="center" wrapText="1"/>
    </xf>
    <xf numFmtId="41" fontId="7" fillId="2" borderId="38" xfId="0" applyNumberFormat="1" applyFont="1" applyFill="1" applyBorder="1" applyAlignment="1">
      <alignment horizontal="center" vertical="center"/>
    </xf>
    <xf numFmtId="41" fontId="7" fillId="2" borderId="32" xfId="0" applyNumberFormat="1" applyFont="1" applyFill="1" applyBorder="1" applyAlignment="1">
      <alignment horizontal="center" vertical="center" wrapText="1"/>
    </xf>
    <xf numFmtId="41" fontId="7" fillId="2" borderId="22" xfId="0" applyNumberFormat="1" applyFont="1" applyFill="1" applyBorder="1" applyAlignment="1">
      <alignment horizontal="center" vertical="center"/>
    </xf>
    <xf numFmtId="41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1" fontId="2" fillId="3" borderId="13" xfId="0" applyNumberFormat="1" applyFont="1" applyFill="1" applyBorder="1" applyAlignment="1">
      <alignment horizontal="center" vertical="center"/>
    </xf>
    <xf numFmtId="41" fontId="2" fillId="5" borderId="19" xfId="0" applyNumberFormat="1" applyFont="1" applyFill="1" applyBorder="1" applyAlignment="1">
      <alignment horizontal="center" vertical="center"/>
    </xf>
    <xf numFmtId="41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1" fontId="2" fillId="0" borderId="14" xfId="0" applyNumberFormat="1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41" fontId="7" fillId="2" borderId="9" xfId="0" applyNumberFormat="1" applyFont="1" applyFill="1" applyBorder="1" applyAlignment="1">
      <alignment horizontal="center" vertical="center" wrapText="1"/>
    </xf>
    <xf numFmtId="41" fontId="7" fillId="2" borderId="23" xfId="0" applyNumberFormat="1" applyFont="1" applyFill="1" applyBorder="1" applyAlignment="1">
      <alignment horizontal="center" vertical="center"/>
    </xf>
    <xf numFmtId="41" fontId="3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41" fontId="7" fillId="2" borderId="7" xfId="0" applyNumberFormat="1" applyFont="1" applyFill="1" applyBorder="1" applyAlignment="1">
      <alignment horizontal="center" vertical="center" wrapText="1"/>
    </xf>
    <xf numFmtId="41" fontId="7" fillId="2" borderId="21" xfId="0" applyNumberFormat="1" applyFont="1" applyFill="1" applyBorder="1" applyAlignment="1">
      <alignment horizontal="center" vertical="center"/>
    </xf>
    <xf numFmtId="41" fontId="7" fillId="2" borderId="8" xfId="0" applyNumberFormat="1" applyFont="1" applyFill="1" applyBorder="1" applyAlignment="1">
      <alignment horizontal="center" vertical="center" wrapText="1"/>
    </xf>
    <xf numFmtId="41" fontId="7" fillId="2" borderId="10" xfId="0" applyNumberFormat="1" applyFont="1" applyFill="1" applyBorder="1" applyAlignment="1">
      <alignment horizontal="center" vertical="center" wrapText="1"/>
    </xf>
    <xf numFmtId="41" fontId="7" fillId="2" borderId="1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4"/>
  <sheetViews>
    <sheetView tabSelected="1" zoomScaleNormal="100" zoomScaleSheetLayoutView="80" workbookViewId="0">
      <pane xSplit="7" ySplit="7" topLeftCell="L8" activePane="bottomRight" state="frozen"/>
      <selection pane="topRight" activeCell="H1" sqref="H1"/>
      <selection pane="bottomLeft" activeCell="A8" sqref="A8"/>
      <selection pane="bottomRight" activeCell="P48" sqref="P48"/>
    </sheetView>
  </sheetViews>
  <sheetFormatPr defaultRowHeight="20.100000000000001" customHeight="1"/>
  <cols>
    <col min="1" max="1" width="5.625" style="3" customWidth="1"/>
    <col min="2" max="2" width="10.625" style="1" customWidth="1"/>
    <col min="3" max="3" width="6.5" style="1" customWidth="1"/>
    <col min="4" max="4" width="10.625" style="1" customWidth="1"/>
    <col min="5" max="5" width="11.125" style="1" customWidth="1"/>
    <col min="6" max="6" width="20.625" style="1" customWidth="1"/>
    <col min="7" max="7" width="19.375" style="1" bestFit="1" customWidth="1"/>
    <col min="8" max="9" width="12.375" style="1" bestFit="1" customWidth="1"/>
    <col min="10" max="11" width="12.5" style="1" bestFit="1" customWidth="1"/>
    <col min="12" max="12" width="11.875" style="1" customWidth="1"/>
    <col min="13" max="13" width="12.5" style="1" bestFit="1" customWidth="1"/>
    <col min="14" max="14" width="8.625" style="1" customWidth="1"/>
    <col min="15" max="15" width="24.375" style="1" customWidth="1"/>
    <col min="16" max="16" width="10" style="1" customWidth="1"/>
    <col min="17" max="16384" width="9" style="1"/>
  </cols>
  <sheetData>
    <row r="1" spans="1:16" ht="39.75" customHeight="1">
      <c r="A1" s="82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8.25" customHeight="1">
      <c r="F2" s="8"/>
      <c r="G2" s="7"/>
      <c r="H2" s="7"/>
      <c r="I2" s="7"/>
      <c r="J2" s="1" t="s">
        <v>28</v>
      </c>
    </row>
    <row r="3" spans="1:16" s="2" customFormat="1" ht="19.5" customHeight="1" thickBot="1">
      <c r="A3" s="84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ht="17.25" customHeight="1">
      <c r="A4" s="111" t="s">
        <v>29</v>
      </c>
      <c r="B4" s="113" t="s">
        <v>9</v>
      </c>
      <c r="C4" s="109" t="s">
        <v>11</v>
      </c>
      <c r="D4" s="109" t="s">
        <v>30</v>
      </c>
      <c r="E4" s="109" t="s">
        <v>31</v>
      </c>
      <c r="F4" s="113" t="s">
        <v>32</v>
      </c>
      <c r="G4" s="113" t="s">
        <v>33</v>
      </c>
      <c r="H4" s="105" t="s">
        <v>18</v>
      </c>
      <c r="I4" s="107"/>
      <c r="J4" s="108"/>
      <c r="K4" s="105" t="s">
        <v>34</v>
      </c>
      <c r="L4" s="106"/>
      <c r="M4" s="107"/>
      <c r="N4" s="108"/>
      <c r="O4" s="60" t="s">
        <v>94</v>
      </c>
      <c r="P4" s="86" t="s">
        <v>93</v>
      </c>
    </row>
    <row r="5" spans="1:16" s="3" customFormat="1" ht="48.75" customHeight="1" thickBot="1">
      <c r="A5" s="112"/>
      <c r="B5" s="114"/>
      <c r="C5" s="110"/>
      <c r="D5" s="110"/>
      <c r="E5" s="110"/>
      <c r="F5" s="114"/>
      <c r="G5" s="114"/>
      <c r="H5" s="25" t="s">
        <v>35</v>
      </c>
      <c r="I5" s="25" t="s">
        <v>36</v>
      </c>
      <c r="J5" s="25" t="s">
        <v>37</v>
      </c>
      <c r="K5" s="25" t="s">
        <v>38</v>
      </c>
      <c r="L5" s="25" t="s">
        <v>25</v>
      </c>
      <c r="M5" s="25" t="s">
        <v>39</v>
      </c>
      <c r="N5" s="25" t="s">
        <v>40</v>
      </c>
      <c r="O5" s="61"/>
      <c r="P5" s="87"/>
    </row>
    <row r="6" spans="1:16" ht="20.100000000000001" customHeight="1" thickTop="1">
      <c r="A6" s="99" t="s">
        <v>1</v>
      </c>
      <c r="B6" s="100"/>
      <c r="C6" s="100"/>
      <c r="D6" s="100"/>
      <c r="E6" s="100"/>
      <c r="F6" s="100"/>
      <c r="G6" s="101"/>
      <c r="H6" s="26">
        <f>SUM(H7)</f>
        <v>3464729</v>
      </c>
      <c r="I6" s="26">
        <f t="shared" ref="I6:K6" si="0">SUM(I7)</f>
        <v>3496729</v>
      </c>
      <c r="J6" s="26">
        <f t="shared" si="0"/>
        <v>3496729</v>
      </c>
      <c r="K6" s="26">
        <f t="shared" si="0"/>
        <v>3309633</v>
      </c>
      <c r="L6" s="27">
        <f>ROUNDDOWN((K6/J6)*100,1)</f>
        <v>94.6</v>
      </c>
      <c r="M6" s="28">
        <f>SUM(M7)</f>
        <v>3228877</v>
      </c>
      <c r="N6" s="29">
        <f>ROUNDDOWN((M6/J6)*100,1)</f>
        <v>92.3</v>
      </c>
      <c r="O6" s="40"/>
      <c r="P6" s="48">
        <f>SUM(P7)</f>
        <v>132432</v>
      </c>
    </row>
    <row r="7" spans="1:16" ht="20.100000000000001" customHeight="1">
      <c r="A7" s="102" t="s">
        <v>41</v>
      </c>
      <c r="B7" s="103"/>
      <c r="C7" s="103"/>
      <c r="D7" s="103"/>
      <c r="E7" s="103"/>
      <c r="F7" s="103"/>
      <c r="G7" s="104"/>
      <c r="H7" s="30">
        <f>SUM(H8+H14+H17+H21+H25+H27+H31+H33+H38+H40+H42+H44+H56+H58+H49+H60+H62+H67)</f>
        <v>3464729</v>
      </c>
      <c r="I7" s="30">
        <f>SUM(I8+I14+I17+I21+I25+I27+I31+I33+I38+I40+I42+I44+I56+I58+I49+I60+I62+I67)</f>
        <v>3496729</v>
      </c>
      <c r="J7" s="30">
        <f>SUM(J8+J14+J17+J21+J25+J27+J31+J33+J38+J40+J42+J44+J56+J58+J49+J60+J62+J67)</f>
        <v>3496729</v>
      </c>
      <c r="K7" s="30">
        <f>SUM(K8+K14+K17+K21+K25+K27+K31+K33+K38+K40+K42+K44+K56+K58+K49+K60+K62+K67)</f>
        <v>3309633</v>
      </c>
      <c r="L7" s="31">
        <f>ROUNDDOWN((K7/J7)*100,1)</f>
        <v>94.6</v>
      </c>
      <c r="M7" s="30">
        <f>SUM(M8+M14+M17+M21+M25+M27+M31+M33+M38+M40+M42+M44+M56+M58+M49+M60+M62+M67)</f>
        <v>3228877</v>
      </c>
      <c r="N7" s="32">
        <f>ROUNDDOWN((M7/J7)*100,1)</f>
        <v>92.3</v>
      </c>
      <c r="O7" s="41"/>
      <c r="P7" s="49">
        <f>SUM(P8+P14+P17+P21+P25+P27+P31+P33+P38+P40+P42+P44+P56+P58+P49+P60+P62+P67)</f>
        <v>132432</v>
      </c>
    </row>
    <row r="8" spans="1:16" ht="20.100000000000001" customHeight="1">
      <c r="A8" s="66">
        <v>1</v>
      </c>
      <c r="B8" s="88" t="s">
        <v>42</v>
      </c>
      <c r="C8" s="88" t="s">
        <v>43</v>
      </c>
      <c r="D8" s="88" t="s">
        <v>44</v>
      </c>
      <c r="E8" s="92" t="s">
        <v>45</v>
      </c>
      <c r="F8" s="95" t="s">
        <v>46</v>
      </c>
      <c r="G8" s="9" t="s">
        <v>3</v>
      </c>
      <c r="H8" s="6">
        <f>SUM(H9:H13)</f>
        <v>305638</v>
      </c>
      <c r="I8" s="6">
        <f>SUM(I9:I13)</f>
        <v>305638</v>
      </c>
      <c r="J8" s="6">
        <f>SUM(J9:J13)</f>
        <v>305638</v>
      </c>
      <c r="K8" s="6">
        <f>SUM(K9:K13)</f>
        <v>298056</v>
      </c>
      <c r="L8" s="33">
        <f>ROUNDDOWN((K8/J8)*100,1)</f>
        <v>97.5</v>
      </c>
      <c r="M8" s="6">
        <f>SUM(M9:M13)</f>
        <v>265989</v>
      </c>
      <c r="N8" s="34">
        <f>ROUNDDOWN((M8/J8)*100,1)</f>
        <v>87</v>
      </c>
      <c r="O8" s="42"/>
      <c r="P8" s="50">
        <f>SUM(P9:P13)</f>
        <v>32667</v>
      </c>
    </row>
    <row r="9" spans="1:16" ht="20.100000000000001" customHeight="1">
      <c r="A9" s="67"/>
      <c r="B9" s="89"/>
      <c r="C9" s="89"/>
      <c r="D9" s="89"/>
      <c r="E9" s="93"/>
      <c r="F9" s="96"/>
      <c r="G9" s="35" t="s">
        <v>47</v>
      </c>
      <c r="H9" s="4">
        <v>6390</v>
      </c>
      <c r="I9" s="4">
        <v>6390</v>
      </c>
      <c r="J9" s="4">
        <v>6390</v>
      </c>
      <c r="K9" s="4">
        <v>5581</v>
      </c>
      <c r="L9" s="36">
        <f>ROUNDDOWN((K9/J9)*100,1)</f>
        <v>87.3</v>
      </c>
      <c r="M9" s="4">
        <v>5581</v>
      </c>
      <c r="N9" s="37">
        <f>ROUNDDOWN((M9/J9)*100,1)</f>
        <v>87.3</v>
      </c>
      <c r="O9" s="43" t="s">
        <v>97</v>
      </c>
      <c r="P9" s="51">
        <v>600</v>
      </c>
    </row>
    <row r="10" spans="1:16" ht="20.100000000000001" customHeight="1">
      <c r="A10" s="67"/>
      <c r="B10" s="89"/>
      <c r="C10" s="89"/>
      <c r="D10" s="89"/>
      <c r="E10" s="93"/>
      <c r="F10" s="96"/>
      <c r="G10" s="35" t="s">
        <v>48</v>
      </c>
      <c r="H10" s="4">
        <v>189733</v>
      </c>
      <c r="I10" s="4">
        <v>189733</v>
      </c>
      <c r="J10" s="4">
        <v>189733</v>
      </c>
      <c r="K10" s="4">
        <v>189733</v>
      </c>
      <c r="L10" s="36">
        <f t="shared" ref="L10:L37" si="1">ROUNDDOWN((K10/J10)*100,1)</f>
        <v>100</v>
      </c>
      <c r="M10" s="4">
        <v>189384</v>
      </c>
      <c r="N10" s="37">
        <f t="shared" ref="N10:N55" si="2">ROUNDDOWN((M10/J10)*100,1)</f>
        <v>99.8</v>
      </c>
      <c r="O10" s="43"/>
      <c r="P10" s="51">
        <v>349</v>
      </c>
    </row>
    <row r="11" spans="1:16" ht="20.100000000000001" customHeight="1">
      <c r="A11" s="67"/>
      <c r="B11" s="89"/>
      <c r="C11" s="89"/>
      <c r="D11" s="89"/>
      <c r="E11" s="93"/>
      <c r="F11" s="96"/>
      <c r="G11" s="35" t="s">
        <v>49</v>
      </c>
      <c r="H11" s="4">
        <v>82815</v>
      </c>
      <c r="I11" s="4">
        <v>82815</v>
      </c>
      <c r="J11" s="4">
        <v>82815</v>
      </c>
      <c r="K11" s="4">
        <v>77078</v>
      </c>
      <c r="L11" s="36">
        <f t="shared" si="1"/>
        <v>93</v>
      </c>
      <c r="M11" s="4">
        <v>45360</v>
      </c>
      <c r="N11" s="37">
        <f t="shared" si="2"/>
        <v>54.7</v>
      </c>
      <c r="O11" s="43" t="s">
        <v>95</v>
      </c>
      <c r="P11" s="51">
        <v>31718</v>
      </c>
    </row>
    <row r="12" spans="1:16" ht="20.100000000000001" customHeight="1">
      <c r="A12" s="67"/>
      <c r="B12" s="89"/>
      <c r="C12" s="89"/>
      <c r="D12" s="89"/>
      <c r="E12" s="93"/>
      <c r="F12" s="96"/>
      <c r="G12" s="35" t="s">
        <v>50</v>
      </c>
      <c r="H12" s="4">
        <v>3300</v>
      </c>
      <c r="I12" s="4">
        <v>3300</v>
      </c>
      <c r="J12" s="4">
        <v>3300</v>
      </c>
      <c r="K12" s="4">
        <v>3300</v>
      </c>
      <c r="L12" s="36">
        <f t="shared" si="1"/>
        <v>100</v>
      </c>
      <c r="M12" s="4">
        <v>3300</v>
      </c>
      <c r="N12" s="37">
        <f t="shared" si="2"/>
        <v>100</v>
      </c>
      <c r="O12" s="43"/>
      <c r="P12" s="51">
        <v>0</v>
      </c>
    </row>
    <row r="13" spans="1:16" ht="20.100000000000001" customHeight="1">
      <c r="A13" s="72"/>
      <c r="B13" s="89"/>
      <c r="C13" s="89"/>
      <c r="D13" s="89"/>
      <c r="E13" s="93"/>
      <c r="F13" s="97"/>
      <c r="G13" s="35" t="s">
        <v>51</v>
      </c>
      <c r="H13" s="4">
        <v>23400</v>
      </c>
      <c r="I13" s="4">
        <v>23400</v>
      </c>
      <c r="J13" s="4">
        <v>23400</v>
      </c>
      <c r="K13" s="4">
        <v>22364</v>
      </c>
      <c r="L13" s="36">
        <f t="shared" si="1"/>
        <v>95.5</v>
      </c>
      <c r="M13" s="4">
        <v>22364</v>
      </c>
      <c r="N13" s="37">
        <f t="shared" si="2"/>
        <v>95.5</v>
      </c>
      <c r="O13" s="43" t="s">
        <v>97</v>
      </c>
      <c r="P13" s="51">
        <v>0</v>
      </c>
    </row>
    <row r="14" spans="1:16" ht="20.100000000000001" customHeight="1">
      <c r="A14" s="66">
        <v>2</v>
      </c>
      <c r="B14" s="89"/>
      <c r="C14" s="89"/>
      <c r="D14" s="89"/>
      <c r="E14" s="93"/>
      <c r="F14" s="75" t="s">
        <v>52</v>
      </c>
      <c r="G14" s="9" t="s">
        <v>3</v>
      </c>
      <c r="H14" s="6">
        <f>SUM(H15:H16)</f>
        <v>50900</v>
      </c>
      <c r="I14" s="6">
        <v>50900</v>
      </c>
      <c r="J14" s="6">
        <v>50900</v>
      </c>
      <c r="K14" s="6">
        <f>SUM(K15:K16)</f>
        <v>45433</v>
      </c>
      <c r="L14" s="33">
        <f>ROUNDDOWN((K14/J14)*100,1)</f>
        <v>89.2</v>
      </c>
      <c r="M14" s="6">
        <f>SUM(M15:M16)</f>
        <v>39294</v>
      </c>
      <c r="N14" s="34">
        <f>ROUNDDOWN((M14/J14)*100,1)</f>
        <v>77.099999999999994</v>
      </c>
      <c r="O14" s="42"/>
      <c r="P14" s="50">
        <f>SUM(P15:P16)</f>
        <v>6139</v>
      </c>
    </row>
    <row r="15" spans="1:16" ht="20.100000000000001" customHeight="1">
      <c r="A15" s="67"/>
      <c r="B15" s="89"/>
      <c r="C15" s="89"/>
      <c r="D15" s="89"/>
      <c r="E15" s="93"/>
      <c r="F15" s="98"/>
      <c r="G15" s="35" t="s">
        <v>49</v>
      </c>
      <c r="H15" s="4">
        <v>40945</v>
      </c>
      <c r="I15" s="4">
        <v>40945</v>
      </c>
      <c r="J15" s="4">
        <v>40945</v>
      </c>
      <c r="K15" s="4">
        <v>36833</v>
      </c>
      <c r="L15" s="36">
        <f t="shared" si="1"/>
        <v>89.9</v>
      </c>
      <c r="M15" s="4">
        <v>30694</v>
      </c>
      <c r="N15" s="37">
        <f t="shared" si="2"/>
        <v>74.900000000000006</v>
      </c>
      <c r="O15" s="43" t="s">
        <v>96</v>
      </c>
      <c r="P15" s="51">
        <v>6139</v>
      </c>
    </row>
    <row r="16" spans="1:16" ht="20.100000000000001" customHeight="1">
      <c r="A16" s="72"/>
      <c r="B16" s="89"/>
      <c r="C16" s="89"/>
      <c r="D16" s="89"/>
      <c r="E16" s="94"/>
      <c r="F16" s="76"/>
      <c r="G16" s="35" t="s">
        <v>53</v>
      </c>
      <c r="H16" s="4">
        <v>9955</v>
      </c>
      <c r="I16" s="4">
        <v>9955</v>
      </c>
      <c r="J16" s="4">
        <v>9955</v>
      </c>
      <c r="K16" s="4">
        <v>8600</v>
      </c>
      <c r="L16" s="36">
        <f t="shared" si="1"/>
        <v>86.3</v>
      </c>
      <c r="M16" s="4">
        <v>8600</v>
      </c>
      <c r="N16" s="37">
        <f t="shared" si="2"/>
        <v>86.3</v>
      </c>
      <c r="O16" s="43"/>
      <c r="P16" s="51">
        <v>0</v>
      </c>
    </row>
    <row r="17" spans="1:16" ht="20.100000000000001" customHeight="1">
      <c r="A17" s="66">
        <v>3</v>
      </c>
      <c r="B17" s="89"/>
      <c r="C17" s="89"/>
      <c r="D17" s="89"/>
      <c r="E17" s="68" t="s">
        <v>54</v>
      </c>
      <c r="F17" s="75" t="s">
        <v>55</v>
      </c>
      <c r="G17" s="9" t="s">
        <v>3</v>
      </c>
      <c r="H17" s="6">
        <f>SUM(H18:H20)</f>
        <v>34165</v>
      </c>
      <c r="I17" s="6">
        <v>34165</v>
      </c>
      <c r="J17" s="6">
        <v>34165</v>
      </c>
      <c r="K17" s="6">
        <f>SUM(K18:K20)</f>
        <v>34165</v>
      </c>
      <c r="L17" s="33">
        <f>ROUNDDOWN((K17/J17)*100,1)</f>
        <v>100</v>
      </c>
      <c r="M17" s="6">
        <f>SUM(M18:M20)</f>
        <v>34165</v>
      </c>
      <c r="N17" s="34">
        <f>ROUNDDOWN((M17/J17)*100,1)</f>
        <v>100</v>
      </c>
      <c r="O17" s="42"/>
      <c r="P17" s="50">
        <f>SUM(P18:P20)</f>
        <v>0</v>
      </c>
    </row>
    <row r="18" spans="1:16" ht="20.100000000000001" customHeight="1">
      <c r="A18" s="67"/>
      <c r="B18" s="89"/>
      <c r="C18" s="89"/>
      <c r="D18" s="89"/>
      <c r="E18" s="69"/>
      <c r="F18" s="98"/>
      <c r="G18" s="35" t="s">
        <v>48</v>
      </c>
      <c r="H18" s="4">
        <v>4815</v>
      </c>
      <c r="I18" s="4">
        <v>4815</v>
      </c>
      <c r="J18" s="4">
        <v>4815</v>
      </c>
      <c r="K18" s="4">
        <v>4815</v>
      </c>
      <c r="L18" s="36">
        <f t="shared" si="1"/>
        <v>100</v>
      </c>
      <c r="M18" s="4">
        <v>4815</v>
      </c>
      <c r="N18" s="37">
        <f t="shared" si="2"/>
        <v>100</v>
      </c>
      <c r="O18" s="43"/>
      <c r="P18" s="51">
        <v>0</v>
      </c>
    </row>
    <row r="19" spans="1:16" ht="20.100000000000001" customHeight="1">
      <c r="A19" s="67"/>
      <c r="B19" s="89"/>
      <c r="C19" s="89"/>
      <c r="D19" s="89"/>
      <c r="E19" s="69"/>
      <c r="F19" s="98"/>
      <c r="G19" s="35" t="s">
        <v>50</v>
      </c>
      <c r="H19" s="4">
        <v>1350</v>
      </c>
      <c r="I19" s="4">
        <v>1350</v>
      </c>
      <c r="J19" s="4">
        <v>1350</v>
      </c>
      <c r="K19" s="4">
        <v>1350</v>
      </c>
      <c r="L19" s="36">
        <f t="shared" si="1"/>
        <v>100</v>
      </c>
      <c r="M19" s="4">
        <v>1350</v>
      </c>
      <c r="N19" s="37">
        <f t="shared" si="2"/>
        <v>100</v>
      </c>
      <c r="O19" s="43"/>
      <c r="P19" s="51">
        <v>0</v>
      </c>
    </row>
    <row r="20" spans="1:16" ht="20.100000000000001" customHeight="1">
      <c r="A20" s="72"/>
      <c r="B20" s="89"/>
      <c r="C20" s="89"/>
      <c r="D20" s="89"/>
      <c r="E20" s="70"/>
      <c r="F20" s="76"/>
      <c r="G20" s="35" t="s">
        <v>56</v>
      </c>
      <c r="H20" s="4">
        <v>28000</v>
      </c>
      <c r="I20" s="4">
        <v>28000</v>
      </c>
      <c r="J20" s="4">
        <v>28000</v>
      </c>
      <c r="K20" s="4">
        <v>28000</v>
      </c>
      <c r="L20" s="36">
        <f t="shared" si="1"/>
        <v>100</v>
      </c>
      <c r="M20" s="4">
        <v>28000</v>
      </c>
      <c r="N20" s="37">
        <f t="shared" si="2"/>
        <v>100</v>
      </c>
      <c r="O20" s="43"/>
      <c r="P20" s="51">
        <v>0</v>
      </c>
    </row>
    <row r="21" spans="1:16" ht="20.100000000000001" customHeight="1">
      <c r="A21" s="66">
        <v>4</v>
      </c>
      <c r="B21" s="89"/>
      <c r="C21" s="89"/>
      <c r="D21" s="89"/>
      <c r="E21" s="68" t="s">
        <v>57</v>
      </c>
      <c r="F21" s="68" t="s">
        <v>58</v>
      </c>
      <c r="G21" s="9" t="s">
        <v>3</v>
      </c>
      <c r="H21" s="6">
        <f>SUM(H22:H24)</f>
        <v>121480</v>
      </c>
      <c r="I21" s="6">
        <v>121480</v>
      </c>
      <c r="J21" s="6">
        <v>121480</v>
      </c>
      <c r="K21" s="6">
        <f>SUM(K22:K24)</f>
        <v>115346</v>
      </c>
      <c r="L21" s="33">
        <f>ROUNDDOWN((K21/J21)*100,1)</f>
        <v>94.9</v>
      </c>
      <c r="M21" s="6">
        <f>SUM(M22:M24)</f>
        <v>113096</v>
      </c>
      <c r="N21" s="34">
        <f>ROUNDDOWN((M21/J21)*100,1)</f>
        <v>93</v>
      </c>
      <c r="O21" s="42"/>
      <c r="P21" s="50">
        <f>SUM(P22:P24)</f>
        <v>8384</v>
      </c>
    </row>
    <row r="22" spans="1:16" ht="20.100000000000001" customHeight="1">
      <c r="A22" s="67"/>
      <c r="B22" s="89"/>
      <c r="C22" s="89"/>
      <c r="D22" s="89"/>
      <c r="E22" s="69"/>
      <c r="F22" s="73"/>
      <c r="G22" s="35" t="s">
        <v>48</v>
      </c>
      <c r="H22" s="4">
        <v>93030</v>
      </c>
      <c r="I22" s="4">
        <v>93030</v>
      </c>
      <c r="J22" s="4">
        <v>93030</v>
      </c>
      <c r="K22" s="4">
        <v>86896</v>
      </c>
      <c r="L22" s="36">
        <f t="shared" si="1"/>
        <v>93.4</v>
      </c>
      <c r="M22" s="4">
        <v>84646</v>
      </c>
      <c r="N22" s="37">
        <f t="shared" si="2"/>
        <v>90.9</v>
      </c>
      <c r="O22" s="43"/>
      <c r="P22" s="51">
        <v>8384</v>
      </c>
    </row>
    <row r="23" spans="1:16" ht="20.100000000000001" customHeight="1">
      <c r="A23" s="67"/>
      <c r="B23" s="89"/>
      <c r="C23" s="89"/>
      <c r="D23" s="89"/>
      <c r="E23" s="69"/>
      <c r="F23" s="73"/>
      <c r="G23" s="35" t="s">
        <v>59</v>
      </c>
      <c r="H23" s="4">
        <v>15000</v>
      </c>
      <c r="I23" s="4">
        <v>15000</v>
      </c>
      <c r="J23" s="4">
        <v>15000</v>
      </c>
      <c r="K23" s="4">
        <v>15000</v>
      </c>
      <c r="L23" s="36">
        <f t="shared" si="1"/>
        <v>100</v>
      </c>
      <c r="M23" s="4">
        <v>15000</v>
      </c>
      <c r="N23" s="37">
        <f t="shared" si="2"/>
        <v>100</v>
      </c>
      <c r="O23" s="43"/>
      <c r="P23" s="51">
        <v>0</v>
      </c>
    </row>
    <row r="24" spans="1:16" ht="20.100000000000001" customHeight="1">
      <c r="A24" s="72"/>
      <c r="B24" s="89"/>
      <c r="C24" s="89"/>
      <c r="D24" s="89"/>
      <c r="E24" s="69"/>
      <c r="F24" s="71"/>
      <c r="G24" s="35" t="s">
        <v>50</v>
      </c>
      <c r="H24" s="4">
        <v>13450</v>
      </c>
      <c r="I24" s="4">
        <v>13450</v>
      </c>
      <c r="J24" s="4">
        <v>13450</v>
      </c>
      <c r="K24" s="4">
        <v>13450</v>
      </c>
      <c r="L24" s="36">
        <f t="shared" si="1"/>
        <v>100</v>
      </c>
      <c r="M24" s="4">
        <v>13450</v>
      </c>
      <c r="N24" s="37">
        <f t="shared" si="2"/>
        <v>100</v>
      </c>
      <c r="O24" s="43"/>
      <c r="P24" s="51">
        <v>0</v>
      </c>
    </row>
    <row r="25" spans="1:16" ht="20.100000000000001" customHeight="1">
      <c r="A25" s="66">
        <v>5</v>
      </c>
      <c r="B25" s="89"/>
      <c r="C25" s="89"/>
      <c r="D25" s="89"/>
      <c r="E25" s="69"/>
      <c r="F25" s="68" t="s">
        <v>60</v>
      </c>
      <c r="G25" s="9" t="s">
        <v>3</v>
      </c>
      <c r="H25" s="6">
        <v>347000</v>
      </c>
      <c r="I25" s="6">
        <v>347000</v>
      </c>
      <c r="J25" s="6">
        <v>347000</v>
      </c>
      <c r="K25" s="6">
        <f>SUM(K26)</f>
        <v>347000</v>
      </c>
      <c r="L25" s="33">
        <f>ROUNDDOWN((K25/J25)*100,1)</f>
        <v>100</v>
      </c>
      <c r="M25" s="6">
        <f>SUM(M26)</f>
        <v>347000</v>
      </c>
      <c r="N25" s="34">
        <f>ROUNDDOWN((M25/J25)*100,1)</f>
        <v>100</v>
      </c>
      <c r="O25" s="42"/>
      <c r="P25" s="50">
        <f>SUM(P26)</f>
        <v>0</v>
      </c>
    </row>
    <row r="26" spans="1:16" ht="20.100000000000001" customHeight="1">
      <c r="A26" s="67"/>
      <c r="B26" s="89"/>
      <c r="C26" s="89"/>
      <c r="D26" s="89"/>
      <c r="E26" s="69"/>
      <c r="F26" s="73"/>
      <c r="G26" s="35" t="s">
        <v>61</v>
      </c>
      <c r="H26" s="4">
        <v>347000</v>
      </c>
      <c r="I26" s="4">
        <v>347000</v>
      </c>
      <c r="J26" s="4">
        <v>347000</v>
      </c>
      <c r="K26" s="4">
        <v>347000</v>
      </c>
      <c r="L26" s="36">
        <f t="shared" si="1"/>
        <v>100</v>
      </c>
      <c r="M26" s="4">
        <v>347000</v>
      </c>
      <c r="N26" s="37">
        <f t="shared" si="2"/>
        <v>100</v>
      </c>
      <c r="O26" s="43"/>
      <c r="P26" s="51">
        <v>0</v>
      </c>
    </row>
    <row r="27" spans="1:16" ht="20.100000000000001" customHeight="1">
      <c r="A27" s="66">
        <v>6</v>
      </c>
      <c r="B27" s="89"/>
      <c r="C27" s="89"/>
      <c r="D27" s="89"/>
      <c r="E27" s="69"/>
      <c r="F27" s="68" t="s">
        <v>62</v>
      </c>
      <c r="G27" s="9" t="s">
        <v>3</v>
      </c>
      <c r="H27" s="6">
        <f>SUM(H28:H30)</f>
        <v>63200</v>
      </c>
      <c r="I27" s="6">
        <v>63200</v>
      </c>
      <c r="J27" s="6">
        <v>63200</v>
      </c>
      <c r="K27" s="6">
        <f>SUM(K28:K30)</f>
        <v>59975</v>
      </c>
      <c r="L27" s="33">
        <f>ROUNDDOWN((K27/J27)*100,1)</f>
        <v>94.8</v>
      </c>
      <c r="M27" s="6">
        <f>SUM(M28:M30)</f>
        <v>59975</v>
      </c>
      <c r="N27" s="34">
        <f>ROUNDDOWN((M27/J27)*100,1)</f>
        <v>94.8</v>
      </c>
      <c r="O27" s="42"/>
      <c r="P27" s="50">
        <f>SUM(P28:P30)</f>
        <v>0</v>
      </c>
    </row>
    <row r="28" spans="1:16" ht="20.100000000000001" customHeight="1">
      <c r="A28" s="81"/>
      <c r="B28" s="89"/>
      <c r="C28" s="89"/>
      <c r="D28" s="89"/>
      <c r="E28" s="69"/>
      <c r="F28" s="73"/>
      <c r="G28" s="35" t="s">
        <v>63</v>
      </c>
      <c r="H28" s="38">
        <v>56200</v>
      </c>
      <c r="I28" s="38">
        <v>56200</v>
      </c>
      <c r="J28" s="38">
        <v>56200</v>
      </c>
      <c r="K28" s="38">
        <v>53375</v>
      </c>
      <c r="L28" s="36">
        <f t="shared" si="1"/>
        <v>94.9</v>
      </c>
      <c r="M28" s="4">
        <v>53375</v>
      </c>
      <c r="N28" s="37">
        <f t="shared" si="2"/>
        <v>94.9</v>
      </c>
      <c r="O28" s="44"/>
      <c r="P28" s="52">
        <v>0</v>
      </c>
    </row>
    <row r="29" spans="1:16" ht="20.100000000000001" customHeight="1">
      <c r="A29" s="81"/>
      <c r="B29" s="89"/>
      <c r="C29" s="89"/>
      <c r="D29" s="89"/>
      <c r="E29" s="69"/>
      <c r="F29" s="73"/>
      <c r="G29" s="35" t="s">
        <v>50</v>
      </c>
      <c r="H29" s="38">
        <v>3000</v>
      </c>
      <c r="I29" s="38">
        <v>3000</v>
      </c>
      <c r="J29" s="38">
        <v>3000</v>
      </c>
      <c r="K29" s="38">
        <v>3000</v>
      </c>
      <c r="L29" s="36">
        <f t="shared" si="1"/>
        <v>100</v>
      </c>
      <c r="M29" s="4">
        <v>3000</v>
      </c>
      <c r="N29" s="37">
        <f t="shared" si="2"/>
        <v>100</v>
      </c>
      <c r="O29" s="44"/>
      <c r="P29" s="52">
        <v>0</v>
      </c>
    </row>
    <row r="30" spans="1:16" ht="20.100000000000001" customHeight="1">
      <c r="A30" s="67"/>
      <c r="B30" s="89"/>
      <c r="C30" s="89"/>
      <c r="D30" s="89"/>
      <c r="E30" s="69"/>
      <c r="F30" s="71"/>
      <c r="G30" s="35" t="s">
        <v>56</v>
      </c>
      <c r="H30" s="4">
        <v>4000</v>
      </c>
      <c r="I30" s="4">
        <v>4000</v>
      </c>
      <c r="J30" s="4">
        <v>4000</v>
      </c>
      <c r="K30" s="4">
        <v>3600</v>
      </c>
      <c r="L30" s="36">
        <f t="shared" si="1"/>
        <v>90</v>
      </c>
      <c r="M30" s="4">
        <v>3600</v>
      </c>
      <c r="N30" s="37">
        <f t="shared" si="2"/>
        <v>90</v>
      </c>
      <c r="O30" s="43"/>
      <c r="P30" s="51">
        <v>0</v>
      </c>
    </row>
    <row r="31" spans="1:16" ht="20.100000000000001" customHeight="1">
      <c r="A31" s="66">
        <v>7</v>
      </c>
      <c r="B31" s="89"/>
      <c r="C31" s="89"/>
      <c r="D31" s="89"/>
      <c r="E31" s="69"/>
      <c r="F31" s="68" t="s">
        <v>64</v>
      </c>
      <c r="G31" s="9" t="s">
        <v>3</v>
      </c>
      <c r="H31" s="6">
        <v>235000</v>
      </c>
      <c r="I31" s="6">
        <v>235000</v>
      </c>
      <c r="J31" s="6">
        <v>235000</v>
      </c>
      <c r="K31" s="6">
        <f>SUM(K32)</f>
        <v>235000</v>
      </c>
      <c r="L31" s="33">
        <f>ROUNDDOWN((K31/J31)*100,1)</f>
        <v>100</v>
      </c>
      <c r="M31" s="6">
        <f>SUM(M32)</f>
        <v>235000</v>
      </c>
      <c r="N31" s="34">
        <f>ROUNDDOWN((M31/J31)*100,1)</f>
        <v>100</v>
      </c>
      <c r="O31" s="42"/>
      <c r="P31" s="50">
        <f>SUM(P32)</f>
        <v>0</v>
      </c>
    </row>
    <row r="32" spans="1:16" ht="20.100000000000001" customHeight="1">
      <c r="A32" s="67"/>
      <c r="B32" s="89"/>
      <c r="C32" s="89"/>
      <c r="D32" s="89"/>
      <c r="E32" s="70"/>
      <c r="F32" s="71"/>
      <c r="G32" s="35" t="s">
        <v>65</v>
      </c>
      <c r="H32" s="4">
        <v>235000</v>
      </c>
      <c r="I32" s="4">
        <v>235000</v>
      </c>
      <c r="J32" s="4">
        <v>235000</v>
      </c>
      <c r="K32" s="4">
        <v>235000</v>
      </c>
      <c r="L32" s="36">
        <f t="shared" si="1"/>
        <v>100</v>
      </c>
      <c r="M32" s="4">
        <v>235000</v>
      </c>
      <c r="N32" s="37">
        <f t="shared" si="2"/>
        <v>100</v>
      </c>
      <c r="O32" s="43"/>
      <c r="P32" s="51">
        <v>0</v>
      </c>
    </row>
    <row r="33" spans="1:16" ht="20.100000000000001" customHeight="1">
      <c r="A33" s="66">
        <v>8</v>
      </c>
      <c r="B33" s="89"/>
      <c r="C33" s="89"/>
      <c r="D33" s="89"/>
      <c r="E33" s="68" t="s">
        <v>66</v>
      </c>
      <c r="F33" s="68" t="s">
        <v>67</v>
      </c>
      <c r="G33" s="9" t="s">
        <v>3</v>
      </c>
      <c r="H33" s="6">
        <f>SUM(H34:H37)</f>
        <v>561569</v>
      </c>
      <c r="I33" s="6">
        <v>561569</v>
      </c>
      <c r="J33" s="6">
        <v>561569</v>
      </c>
      <c r="K33" s="6">
        <f>SUM(K34:K37)</f>
        <v>463011</v>
      </c>
      <c r="L33" s="33">
        <f>ROUNDDOWN((K33/J33)*100,1)</f>
        <v>82.4</v>
      </c>
      <c r="M33" s="6">
        <f>SUM(M34:M37)</f>
        <v>463011</v>
      </c>
      <c r="N33" s="34">
        <f>ROUNDDOWN((M33/J33)*100,1)</f>
        <v>82.4</v>
      </c>
      <c r="O33" s="42"/>
      <c r="P33" s="50">
        <f>SUM(P34:P37)</f>
        <v>0</v>
      </c>
    </row>
    <row r="34" spans="1:16" ht="20.100000000000001" customHeight="1">
      <c r="A34" s="67"/>
      <c r="B34" s="89"/>
      <c r="C34" s="89"/>
      <c r="D34" s="89"/>
      <c r="E34" s="69"/>
      <c r="F34" s="73"/>
      <c r="G34" s="35" t="s">
        <v>48</v>
      </c>
      <c r="H34" s="4">
        <v>7135</v>
      </c>
      <c r="I34" s="4">
        <v>7135</v>
      </c>
      <c r="J34" s="4">
        <v>7135</v>
      </c>
      <c r="K34" s="4">
        <v>7135</v>
      </c>
      <c r="L34" s="36">
        <f t="shared" si="1"/>
        <v>100</v>
      </c>
      <c r="M34" s="4">
        <v>7135</v>
      </c>
      <c r="N34" s="37">
        <f t="shared" si="2"/>
        <v>100</v>
      </c>
      <c r="O34" s="43"/>
      <c r="P34" s="51">
        <v>0</v>
      </c>
    </row>
    <row r="35" spans="1:16" ht="20.100000000000001" customHeight="1">
      <c r="A35" s="67"/>
      <c r="B35" s="89"/>
      <c r="C35" s="89"/>
      <c r="D35" s="89"/>
      <c r="E35" s="69"/>
      <c r="F35" s="73"/>
      <c r="G35" s="35" t="s">
        <v>49</v>
      </c>
      <c r="H35" s="4">
        <v>7500</v>
      </c>
      <c r="I35" s="4">
        <v>7500</v>
      </c>
      <c r="J35" s="4">
        <v>7500</v>
      </c>
      <c r="K35" s="4">
        <v>6300</v>
      </c>
      <c r="L35" s="36">
        <f t="shared" si="1"/>
        <v>84</v>
      </c>
      <c r="M35" s="4">
        <v>6300</v>
      </c>
      <c r="N35" s="37">
        <f t="shared" si="2"/>
        <v>84</v>
      </c>
      <c r="O35" s="43"/>
      <c r="P35" s="51">
        <v>0</v>
      </c>
    </row>
    <row r="36" spans="1:16" ht="20.100000000000001" customHeight="1">
      <c r="A36" s="67"/>
      <c r="B36" s="89"/>
      <c r="C36" s="89"/>
      <c r="D36" s="89"/>
      <c r="E36" s="69"/>
      <c r="F36" s="73"/>
      <c r="G36" s="35" t="s">
        <v>50</v>
      </c>
      <c r="H36" s="4">
        <v>900</v>
      </c>
      <c r="I36" s="4">
        <v>900</v>
      </c>
      <c r="J36" s="4">
        <v>900</v>
      </c>
      <c r="K36" s="4">
        <v>900</v>
      </c>
      <c r="L36" s="36">
        <f t="shared" si="1"/>
        <v>100</v>
      </c>
      <c r="M36" s="4">
        <v>900</v>
      </c>
      <c r="N36" s="37">
        <f t="shared" si="2"/>
        <v>100</v>
      </c>
      <c r="O36" s="43"/>
      <c r="P36" s="51">
        <v>0</v>
      </c>
    </row>
    <row r="37" spans="1:16" ht="20.100000000000001" customHeight="1">
      <c r="A37" s="72"/>
      <c r="B37" s="89"/>
      <c r="C37" s="89"/>
      <c r="D37" s="89"/>
      <c r="E37" s="70"/>
      <c r="F37" s="71"/>
      <c r="G37" s="35" t="s">
        <v>68</v>
      </c>
      <c r="H37" s="4">
        <v>546034</v>
      </c>
      <c r="I37" s="4">
        <v>546034</v>
      </c>
      <c r="J37" s="4">
        <v>546034</v>
      </c>
      <c r="K37" s="4">
        <v>448676</v>
      </c>
      <c r="L37" s="36">
        <f t="shared" si="1"/>
        <v>82.1</v>
      </c>
      <c r="M37" s="4">
        <v>448676</v>
      </c>
      <c r="N37" s="37">
        <f t="shared" si="2"/>
        <v>82.1</v>
      </c>
      <c r="O37" s="43"/>
      <c r="P37" s="51">
        <v>0</v>
      </c>
    </row>
    <row r="38" spans="1:16" ht="24.95" customHeight="1">
      <c r="A38" s="66">
        <v>9</v>
      </c>
      <c r="B38" s="89"/>
      <c r="C38" s="89"/>
      <c r="D38" s="89"/>
      <c r="E38" s="68" t="s">
        <v>69</v>
      </c>
      <c r="F38" s="75" t="s">
        <v>70</v>
      </c>
      <c r="G38" s="9" t="s">
        <v>3</v>
      </c>
      <c r="H38" s="6">
        <f>SUM(H39)</f>
        <v>13000</v>
      </c>
      <c r="I38" s="6">
        <v>45000</v>
      </c>
      <c r="J38" s="6">
        <v>45000</v>
      </c>
      <c r="K38" s="6">
        <f>SUM(K39)</f>
        <v>45000</v>
      </c>
      <c r="L38" s="33">
        <f>ROUNDDOWN((K38/J38)*100,1)</f>
        <v>100</v>
      </c>
      <c r="M38" s="6">
        <f>SUM(M39)</f>
        <v>45000</v>
      </c>
      <c r="N38" s="34">
        <f>ROUNDDOWN((M38/J38)*100,1)</f>
        <v>100</v>
      </c>
      <c r="O38" s="42"/>
      <c r="P38" s="50">
        <f>SUM(P39)</f>
        <v>0</v>
      </c>
    </row>
    <row r="39" spans="1:16" ht="24.95" customHeight="1">
      <c r="A39" s="74"/>
      <c r="B39" s="89"/>
      <c r="C39" s="89"/>
      <c r="D39" s="89"/>
      <c r="E39" s="69"/>
      <c r="F39" s="76"/>
      <c r="G39" s="35" t="s">
        <v>48</v>
      </c>
      <c r="H39" s="4">
        <v>13000</v>
      </c>
      <c r="I39" s="4">
        <v>45000</v>
      </c>
      <c r="J39" s="4">
        <v>45000</v>
      </c>
      <c r="K39" s="4">
        <v>45000</v>
      </c>
      <c r="L39" s="36">
        <f t="shared" ref="L39:L68" si="3">ROUNDUP((K39/J39)*100,0)</f>
        <v>100</v>
      </c>
      <c r="M39" s="4">
        <v>45000</v>
      </c>
      <c r="N39" s="37">
        <f t="shared" si="2"/>
        <v>100</v>
      </c>
      <c r="O39" s="43"/>
      <c r="P39" s="51">
        <v>0</v>
      </c>
    </row>
    <row r="40" spans="1:16" ht="20.100000000000001" customHeight="1">
      <c r="A40" s="66">
        <v>10</v>
      </c>
      <c r="B40" s="89"/>
      <c r="C40" s="89"/>
      <c r="D40" s="89"/>
      <c r="E40" s="69"/>
      <c r="F40" s="68" t="s">
        <v>71</v>
      </c>
      <c r="G40" s="9" t="s">
        <v>3</v>
      </c>
      <c r="H40" s="6">
        <f>SUM(H41)</f>
        <v>627621</v>
      </c>
      <c r="I40" s="6">
        <f t="shared" ref="I40:J40" si="4">SUM(I41)</f>
        <v>627621</v>
      </c>
      <c r="J40" s="6">
        <f t="shared" si="4"/>
        <v>629954</v>
      </c>
      <c r="K40" s="6">
        <f>SUM(K41)</f>
        <v>629954</v>
      </c>
      <c r="L40" s="33">
        <f>ROUNDDOWN((K40/J40)*100,1)</f>
        <v>100</v>
      </c>
      <c r="M40" s="6">
        <f>SUM(M41)</f>
        <v>629954</v>
      </c>
      <c r="N40" s="34">
        <f>ROUNDDOWN((M40/J40)*100,1)</f>
        <v>100</v>
      </c>
      <c r="O40" s="42"/>
      <c r="P40" s="50">
        <f>SUM(P41)</f>
        <v>0</v>
      </c>
    </row>
    <row r="41" spans="1:16" ht="20.100000000000001" customHeight="1">
      <c r="A41" s="67"/>
      <c r="B41" s="89"/>
      <c r="C41" s="89"/>
      <c r="D41" s="89"/>
      <c r="E41" s="69"/>
      <c r="F41" s="71"/>
      <c r="G41" s="35" t="s">
        <v>72</v>
      </c>
      <c r="H41" s="4">
        <v>627621</v>
      </c>
      <c r="I41" s="4">
        <v>627621</v>
      </c>
      <c r="J41" s="4">
        <v>629954</v>
      </c>
      <c r="K41" s="4">
        <v>629954</v>
      </c>
      <c r="L41" s="36">
        <f t="shared" si="3"/>
        <v>100</v>
      </c>
      <c r="M41" s="4">
        <v>629954</v>
      </c>
      <c r="N41" s="37">
        <f t="shared" si="2"/>
        <v>100</v>
      </c>
      <c r="O41" s="43"/>
      <c r="P41" s="51">
        <v>0</v>
      </c>
    </row>
    <row r="42" spans="1:16" ht="24.95" customHeight="1">
      <c r="A42" s="66">
        <v>11</v>
      </c>
      <c r="B42" s="89"/>
      <c r="C42" s="89"/>
      <c r="D42" s="89"/>
      <c r="E42" s="69"/>
      <c r="F42" s="68" t="s">
        <v>73</v>
      </c>
      <c r="G42" s="9" t="s">
        <v>3</v>
      </c>
      <c r="H42" s="6">
        <f>SUM(H43)</f>
        <v>30875</v>
      </c>
      <c r="I42" s="6">
        <v>30875</v>
      </c>
      <c r="J42" s="6">
        <v>30875</v>
      </c>
      <c r="K42" s="6">
        <f>SUM(K43)</f>
        <v>30875</v>
      </c>
      <c r="L42" s="33">
        <f>ROUNDDOWN((K42/J42)*100,1)</f>
        <v>100</v>
      </c>
      <c r="M42" s="6">
        <f>SUM(M43)</f>
        <v>30875</v>
      </c>
      <c r="N42" s="34">
        <f>ROUNDDOWN((M42/J42)*100,1)</f>
        <v>100</v>
      </c>
      <c r="O42" s="42"/>
      <c r="P42" s="50">
        <f>SUM(P43)</f>
        <v>0</v>
      </c>
    </row>
    <row r="43" spans="1:16" ht="24.95" customHeight="1">
      <c r="A43" s="67"/>
      <c r="B43" s="89"/>
      <c r="C43" s="89"/>
      <c r="D43" s="89"/>
      <c r="E43" s="69"/>
      <c r="F43" s="71"/>
      <c r="G43" s="35" t="s">
        <v>72</v>
      </c>
      <c r="H43" s="4">
        <v>30875</v>
      </c>
      <c r="I43" s="4">
        <v>30875</v>
      </c>
      <c r="J43" s="4">
        <v>30875</v>
      </c>
      <c r="K43" s="4">
        <v>30875</v>
      </c>
      <c r="L43" s="36">
        <f t="shared" si="3"/>
        <v>100</v>
      </c>
      <c r="M43" s="4">
        <v>30875</v>
      </c>
      <c r="N43" s="37">
        <f t="shared" si="2"/>
        <v>100</v>
      </c>
      <c r="O43" s="43"/>
      <c r="P43" s="51">
        <v>0</v>
      </c>
    </row>
    <row r="44" spans="1:16" ht="20.100000000000001" customHeight="1">
      <c r="A44" s="66">
        <v>12</v>
      </c>
      <c r="B44" s="89"/>
      <c r="C44" s="89"/>
      <c r="D44" s="89"/>
      <c r="E44" s="69"/>
      <c r="F44" s="68" t="s">
        <v>74</v>
      </c>
      <c r="G44" s="9" t="s">
        <v>3</v>
      </c>
      <c r="H44" s="6">
        <f>SUM(H45:H48)</f>
        <v>126810</v>
      </c>
      <c r="I44" s="6">
        <v>126810</v>
      </c>
      <c r="J44" s="6">
        <v>126810</v>
      </c>
      <c r="K44" s="6">
        <f>SUM(K45:K48)</f>
        <v>106960</v>
      </c>
      <c r="L44" s="33">
        <f>ROUNDDOWN((K44/J44)*100,1)</f>
        <v>84.3</v>
      </c>
      <c r="M44" s="6">
        <f>SUM(M45:M48)</f>
        <v>86720</v>
      </c>
      <c r="N44" s="34">
        <f>ROUNDDOWN((M44/J44)*100,1)</f>
        <v>68.3</v>
      </c>
      <c r="O44" s="42"/>
      <c r="P44" s="50">
        <f>SUM(P45:P48)</f>
        <v>36190</v>
      </c>
    </row>
    <row r="45" spans="1:16" ht="30" customHeight="1">
      <c r="A45" s="67"/>
      <c r="B45" s="89"/>
      <c r="C45" s="89"/>
      <c r="D45" s="89"/>
      <c r="E45" s="69"/>
      <c r="F45" s="73"/>
      <c r="G45" s="35" t="s">
        <v>48</v>
      </c>
      <c r="H45" s="4">
        <v>90810</v>
      </c>
      <c r="I45" s="4">
        <v>90810</v>
      </c>
      <c r="J45" s="4">
        <v>90810</v>
      </c>
      <c r="K45" s="4">
        <v>74860</v>
      </c>
      <c r="L45" s="36">
        <f t="shared" ref="L45:L48" si="5">ROUNDDOWN((K45/J45)*100,1)</f>
        <v>82.4</v>
      </c>
      <c r="M45" s="4">
        <v>54620</v>
      </c>
      <c r="N45" s="37">
        <f t="shared" si="2"/>
        <v>60.1</v>
      </c>
      <c r="O45" s="45" t="s">
        <v>99</v>
      </c>
      <c r="P45" s="51">
        <v>36190</v>
      </c>
    </row>
    <row r="46" spans="1:16" ht="20.100000000000001" customHeight="1">
      <c r="A46" s="67"/>
      <c r="B46" s="89"/>
      <c r="C46" s="89"/>
      <c r="D46" s="89"/>
      <c r="E46" s="69"/>
      <c r="F46" s="73"/>
      <c r="G46" s="35" t="s">
        <v>50</v>
      </c>
      <c r="H46" s="4">
        <v>8100</v>
      </c>
      <c r="I46" s="4">
        <v>8100</v>
      </c>
      <c r="J46" s="4">
        <v>8100</v>
      </c>
      <c r="K46" s="4">
        <v>8100</v>
      </c>
      <c r="L46" s="36">
        <f t="shared" si="5"/>
        <v>100</v>
      </c>
      <c r="M46" s="4">
        <v>8100</v>
      </c>
      <c r="N46" s="37">
        <f t="shared" si="2"/>
        <v>100</v>
      </c>
      <c r="O46" s="43"/>
      <c r="P46" s="51">
        <v>0</v>
      </c>
    </row>
    <row r="47" spans="1:16" ht="33" customHeight="1">
      <c r="A47" s="67"/>
      <c r="B47" s="89"/>
      <c r="C47" s="89"/>
      <c r="D47" s="89"/>
      <c r="E47" s="69"/>
      <c r="F47" s="73"/>
      <c r="G47" s="35" t="s">
        <v>56</v>
      </c>
      <c r="H47" s="4">
        <v>12900</v>
      </c>
      <c r="I47" s="4">
        <v>12900</v>
      </c>
      <c r="J47" s="4">
        <v>12900</v>
      </c>
      <c r="K47" s="4">
        <v>9000</v>
      </c>
      <c r="L47" s="36">
        <f t="shared" si="5"/>
        <v>69.7</v>
      </c>
      <c r="M47" s="4">
        <v>9000</v>
      </c>
      <c r="N47" s="37">
        <f t="shared" si="2"/>
        <v>69.7</v>
      </c>
      <c r="O47" s="45" t="s">
        <v>100</v>
      </c>
      <c r="P47" s="51">
        <v>0</v>
      </c>
    </row>
    <row r="48" spans="1:16" ht="20.100000000000001" customHeight="1">
      <c r="A48" s="72"/>
      <c r="B48" s="89"/>
      <c r="C48" s="89"/>
      <c r="D48" s="89"/>
      <c r="E48" s="69"/>
      <c r="F48" s="71"/>
      <c r="G48" s="35" t="s">
        <v>75</v>
      </c>
      <c r="H48" s="4">
        <v>15000</v>
      </c>
      <c r="I48" s="4">
        <v>15000</v>
      </c>
      <c r="J48" s="4">
        <v>15000</v>
      </c>
      <c r="K48" s="4">
        <v>15000</v>
      </c>
      <c r="L48" s="36">
        <f t="shared" si="5"/>
        <v>100</v>
      </c>
      <c r="M48" s="4">
        <v>15000</v>
      </c>
      <c r="N48" s="37">
        <f t="shared" si="2"/>
        <v>100</v>
      </c>
      <c r="O48" s="43"/>
      <c r="P48" s="51">
        <v>0</v>
      </c>
    </row>
    <row r="49" spans="1:16" ht="20.100000000000001" customHeight="1">
      <c r="A49" s="66">
        <v>13</v>
      </c>
      <c r="B49" s="89"/>
      <c r="C49" s="89"/>
      <c r="D49" s="89"/>
      <c r="E49" s="69"/>
      <c r="F49" s="68" t="s">
        <v>76</v>
      </c>
      <c r="G49" s="9" t="s">
        <v>3</v>
      </c>
      <c r="H49" s="6">
        <f>SUM(H50:H55)</f>
        <v>176447</v>
      </c>
      <c r="I49" s="6">
        <v>176447</v>
      </c>
      <c r="J49" s="6">
        <v>176447</v>
      </c>
      <c r="K49" s="6">
        <f>SUM(K50:K55)</f>
        <v>160186</v>
      </c>
      <c r="L49" s="33">
        <f>ROUNDDOWN((K49/J49)*100,1)</f>
        <v>90.7</v>
      </c>
      <c r="M49" s="6">
        <f>SUM(M50:M55)</f>
        <v>160186</v>
      </c>
      <c r="N49" s="34">
        <f>ROUNDDOWN((M49/J49)*100,1)</f>
        <v>90.7</v>
      </c>
      <c r="O49" s="42"/>
      <c r="P49" s="50">
        <f>SUM(P50:P55)</f>
        <v>8480</v>
      </c>
    </row>
    <row r="50" spans="1:16" ht="20.100000000000001" customHeight="1">
      <c r="A50" s="67"/>
      <c r="B50" s="89"/>
      <c r="C50" s="89"/>
      <c r="D50" s="89"/>
      <c r="E50" s="69"/>
      <c r="F50" s="73"/>
      <c r="G50" s="35" t="s">
        <v>47</v>
      </c>
      <c r="H50" s="4">
        <v>28252</v>
      </c>
      <c r="I50" s="4">
        <v>28252</v>
      </c>
      <c r="J50" s="4">
        <v>28252</v>
      </c>
      <c r="K50" s="4">
        <v>22717</v>
      </c>
      <c r="L50" s="36">
        <f t="shared" ref="L50:L55" si="6">ROUNDDOWN((K50/J50)*100,1)</f>
        <v>80.400000000000006</v>
      </c>
      <c r="M50" s="4">
        <v>22717</v>
      </c>
      <c r="N50" s="37">
        <f t="shared" si="2"/>
        <v>80.400000000000006</v>
      </c>
      <c r="O50" s="43"/>
      <c r="P50" s="51">
        <v>2200</v>
      </c>
    </row>
    <row r="51" spans="1:16" ht="20.100000000000001" customHeight="1">
      <c r="A51" s="67"/>
      <c r="B51" s="89"/>
      <c r="C51" s="89"/>
      <c r="D51" s="89"/>
      <c r="E51" s="69"/>
      <c r="F51" s="73"/>
      <c r="G51" s="35" t="s">
        <v>48</v>
      </c>
      <c r="H51" s="4">
        <v>57900</v>
      </c>
      <c r="I51" s="4">
        <v>57900</v>
      </c>
      <c r="J51" s="4">
        <v>57900</v>
      </c>
      <c r="K51" s="4">
        <v>54020</v>
      </c>
      <c r="L51" s="36">
        <f t="shared" si="6"/>
        <v>93.2</v>
      </c>
      <c r="M51" s="4">
        <v>54020</v>
      </c>
      <c r="N51" s="37">
        <f t="shared" si="2"/>
        <v>93.2</v>
      </c>
      <c r="O51" s="43"/>
      <c r="P51" s="51">
        <v>3880</v>
      </c>
    </row>
    <row r="52" spans="1:16" ht="20.100000000000001" customHeight="1">
      <c r="A52" s="67"/>
      <c r="B52" s="89"/>
      <c r="C52" s="89"/>
      <c r="D52" s="89"/>
      <c r="E52" s="69"/>
      <c r="F52" s="73"/>
      <c r="G52" s="35" t="s">
        <v>49</v>
      </c>
      <c r="H52" s="4">
        <v>42395</v>
      </c>
      <c r="I52" s="4">
        <v>42395</v>
      </c>
      <c r="J52" s="4">
        <v>42395</v>
      </c>
      <c r="K52" s="4">
        <v>35770</v>
      </c>
      <c r="L52" s="36">
        <f t="shared" si="6"/>
        <v>84.3</v>
      </c>
      <c r="M52" s="4">
        <v>35770</v>
      </c>
      <c r="N52" s="37">
        <f t="shared" si="2"/>
        <v>84.3</v>
      </c>
      <c r="O52" s="43"/>
      <c r="P52" s="51">
        <v>2400</v>
      </c>
    </row>
    <row r="53" spans="1:16" ht="20.100000000000001" customHeight="1">
      <c r="A53" s="67"/>
      <c r="B53" s="89"/>
      <c r="C53" s="89"/>
      <c r="D53" s="89"/>
      <c r="E53" s="69"/>
      <c r="F53" s="73"/>
      <c r="G53" s="35" t="s">
        <v>50</v>
      </c>
      <c r="H53" s="4">
        <v>900</v>
      </c>
      <c r="I53" s="4">
        <v>900</v>
      </c>
      <c r="J53" s="4">
        <v>900</v>
      </c>
      <c r="K53" s="4">
        <v>900</v>
      </c>
      <c r="L53" s="36">
        <f t="shared" si="6"/>
        <v>100</v>
      </c>
      <c r="M53" s="4">
        <v>900</v>
      </c>
      <c r="N53" s="37">
        <f t="shared" si="2"/>
        <v>100</v>
      </c>
      <c r="O53" s="43"/>
      <c r="P53" s="51">
        <v>0</v>
      </c>
    </row>
    <row r="54" spans="1:16" ht="20.100000000000001" customHeight="1">
      <c r="A54" s="67"/>
      <c r="B54" s="89"/>
      <c r="C54" s="89"/>
      <c r="D54" s="89"/>
      <c r="E54" s="69"/>
      <c r="F54" s="73"/>
      <c r="G54" s="35" t="s">
        <v>53</v>
      </c>
      <c r="H54" s="4">
        <v>40000</v>
      </c>
      <c r="I54" s="4">
        <v>40000</v>
      </c>
      <c r="J54" s="4">
        <v>40000</v>
      </c>
      <c r="K54" s="4">
        <v>39968</v>
      </c>
      <c r="L54" s="36">
        <f t="shared" si="6"/>
        <v>99.9</v>
      </c>
      <c r="M54" s="4">
        <v>39968</v>
      </c>
      <c r="N54" s="37">
        <f t="shared" si="2"/>
        <v>99.9</v>
      </c>
      <c r="O54" s="43"/>
      <c r="P54" s="51">
        <v>0</v>
      </c>
    </row>
    <row r="55" spans="1:16" ht="20.100000000000001" customHeight="1">
      <c r="A55" s="72"/>
      <c r="B55" s="89"/>
      <c r="C55" s="89"/>
      <c r="D55" s="89"/>
      <c r="E55" s="69"/>
      <c r="F55" s="71"/>
      <c r="G55" s="35" t="s">
        <v>77</v>
      </c>
      <c r="H55" s="4">
        <v>7000</v>
      </c>
      <c r="I55" s="4">
        <v>7000</v>
      </c>
      <c r="J55" s="4">
        <v>7000</v>
      </c>
      <c r="K55" s="4">
        <v>6811</v>
      </c>
      <c r="L55" s="36">
        <f t="shared" si="6"/>
        <v>97.3</v>
      </c>
      <c r="M55" s="4">
        <v>6811</v>
      </c>
      <c r="N55" s="37">
        <f t="shared" si="2"/>
        <v>97.3</v>
      </c>
      <c r="O55" s="43"/>
      <c r="P55" s="51">
        <v>0</v>
      </c>
    </row>
    <row r="56" spans="1:16" ht="20.100000000000001" customHeight="1">
      <c r="A56" s="66">
        <v>14</v>
      </c>
      <c r="B56" s="89"/>
      <c r="C56" s="89"/>
      <c r="D56" s="89"/>
      <c r="E56" s="69"/>
      <c r="F56" s="68" t="s">
        <v>78</v>
      </c>
      <c r="G56" s="9" t="s">
        <v>3</v>
      </c>
      <c r="H56" s="6">
        <f>SUM(H57)</f>
        <v>50000</v>
      </c>
      <c r="I56" s="6">
        <f t="shared" ref="I56:J56" si="7">SUM(I57)</f>
        <v>50000</v>
      </c>
      <c r="J56" s="6">
        <f t="shared" si="7"/>
        <v>47667</v>
      </c>
      <c r="K56" s="6">
        <f>SUM(K57)</f>
        <v>47667</v>
      </c>
      <c r="L56" s="33">
        <f>ROUNDDOWN((K56/J56)*100,1)</f>
        <v>100</v>
      </c>
      <c r="M56" s="6">
        <f>SUM(M57)</f>
        <v>47667</v>
      </c>
      <c r="N56" s="34">
        <f>ROUNDDOWN((M56/J56)*100,1)</f>
        <v>100</v>
      </c>
      <c r="O56" s="42"/>
      <c r="P56" s="50">
        <f>SUM(P57)</f>
        <v>0</v>
      </c>
    </row>
    <row r="57" spans="1:16" ht="20.100000000000001" customHeight="1">
      <c r="A57" s="67"/>
      <c r="B57" s="89"/>
      <c r="C57" s="89"/>
      <c r="D57" s="89"/>
      <c r="E57" s="70"/>
      <c r="F57" s="71"/>
      <c r="G57" s="35" t="s">
        <v>72</v>
      </c>
      <c r="H57" s="4">
        <v>50000</v>
      </c>
      <c r="I57" s="4">
        <v>50000</v>
      </c>
      <c r="J57" s="4">
        <v>47667</v>
      </c>
      <c r="K57" s="4">
        <v>47667</v>
      </c>
      <c r="L57" s="36">
        <f t="shared" si="3"/>
        <v>100</v>
      </c>
      <c r="M57" s="4">
        <v>47667</v>
      </c>
      <c r="N57" s="37">
        <f t="shared" ref="N57:N61" si="8">ROUNDUP((M57/J57)*100,0)</f>
        <v>100</v>
      </c>
      <c r="O57" s="43"/>
      <c r="P57" s="51">
        <v>0</v>
      </c>
    </row>
    <row r="58" spans="1:16" ht="20.100000000000001" customHeight="1">
      <c r="A58" s="66">
        <v>15</v>
      </c>
      <c r="B58" s="89"/>
      <c r="C58" s="89"/>
      <c r="D58" s="89"/>
      <c r="E58" s="68" t="s">
        <v>79</v>
      </c>
      <c r="F58" s="68" t="s">
        <v>80</v>
      </c>
      <c r="G58" s="9" t="s">
        <v>3</v>
      </c>
      <c r="H58" s="6">
        <f>SUM(H59)</f>
        <v>37737</v>
      </c>
      <c r="I58" s="6">
        <v>37737</v>
      </c>
      <c r="J58" s="6">
        <v>37737</v>
      </c>
      <c r="K58" s="6">
        <f>SUM(K59)</f>
        <v>37737</v>
      </c>
      <c r="L58" s="33">
        <f>ROUNDDOWN((K58/J58)*100,1)</f>
        <v>100</v>
      </c>
      <c r="M58" s="6">
        <f>SUM(M59)</f>
        <v>37737</v>
      </c>
      <c r="N58" s="34">
        <f>ROUNDDOWN((M58/J58)*100,1)</f>
        <v>100</v>
      </c>
      <c r="O58" s="42"/>
      <c r="P58" s="50">
        <f>SUM(P59)</f>
        <v>0</v>
      </c>
    </row>
    <row r="59" spans="1:16" ht="20.100000000000001" customHeight="1">
      <c r="A59" s="67"/>
      <c r="B59" s="89"/>
      <c r="C59" s="89"/>
      <c r="D59" s="89"/>
      <c r="E59" s="69"/>
      <c r="F59" s="71"/>
      <c r="G59" s="35" t="s">
        <v>81</v>
      </c>
      <c r="H59" s="4">
        <v>37737</v>
      </c>
      <c r="I59" s="4">
        <v>37737</v>
      </c>
      <c r="J59" s="4">
        <v>37737</v>
      </c>
      <c r="K59" s="4">
        <v>37737</v>
      </c>
      <c r="L59" s="36">
        <f t="shared" si="3"/>
        <v>100</v>
      </c>
      <c r="M59" s="4">
        <v>37737</v>
      </c>
      <c r="N59" s="37">
        <f t="shared" si="8"/>
        <v>100</v>
      </c>
      <c r="O59" s="43"/>
      <c r="P59" s="51">
        <v>0</v>
      </c>
    </row>
    <row r="60" spans="1:16" ht="20.100000000000001" customHeight="1">
      <c r="A60" s="66">
        <v>16</v>
      </c>
      <c r="B60" s="89"/>
      <c r="C60" s="89"/>
      <c r="D60" s="89"/>
      <c r="E60" s="69"/>
      <c r="F60" s="68" t="s">
        <v>82</v>
      </c>
      <c r="G60" s="9" t="s">
        <v>3</v>
      </c>
      <c r="H60" s="6">
        <f>SUM(H61)</f>
        <v>529100</v>
      </c>
      <c r="I60" s="6">
        <v>529100</v>
      </c>
      <c r="J60" s="6">
        <v>529100</v>
      </c>
      <c r="K60" s="6">
        <f>SUM(K61)</f>
        <v>529100</v>
      </c>
      <c r="L60" s="33">
        <f>ROUNDDOWN((K60/J60)*100,1)</f>
        <v>100</v>
      </c>
      <c r="M60" s="6">
        <f>SUM(M61)</f>
        <v>529100</v>
      </c>
      <c r="N60" s="34">
        <f>ROUNDDOWN((M60/J60)*100,1)</f>
        <v>100</v>
      </c>
      <c r="O60" s="42"/>
      <c r="P60" s="50">
        <f>SUM(P61)</f>
        <v>0</v>
      </c>
    </row>
    <row r="61" spans="1:16" ht="20.100000000000001" customHeight="1">
      <c r="A61" s="67"/>
      <c r="B61" s="89"/>
      <c r="C61" s="89"/>
      <c r="D61" s="91"/>
      <c r="E61" s="70"/>
      <c r="F61" s="71"/>
      <c r="G61" s="35" t="s">
        <v>81</v>
      </c>
      <c r="H61" s="4">
        <v>529100</v>
      </c>
      <c r="I61" s="4">
        <v>529100</v>
      </c>
      <c r="J61" s="4">
        <v>529100</v>
      </c>
      <c r="K61" s="4">
        <v>529100</v>
      </c>
      <c r="L61" s="36">
        <f t="shared" si="3"/>
        <v>100</v>
      </c>
      <c r="M61" s="4">
        <v>529100</v>
      </c>
      <c r="N61" s="37">
        <f t="shared" si="8"/>
        <v>100</v>
      </c>
      <c r="O61" s="43"/>
      <c r="P61" s="51">
        <v>0</v>
      </c>
    </row>
    <row r="62" spans="1:16" ht="20.100000000000001" customHeight="1">
      <c r="A62" s="66">
        <v>17</v>
      </c>
      <c r="B62" s="89"/>
      <c r="C62" s="89"/>
      <c r="D62" s="68" t="s">
        <v>83</v>
      </c>
      <c r="E62" s="77" t="s">
        <v>84</v>
      </c>
      <c r="F62" s="68" t="s">
        <v>85</v>
      </c>
      <c r="G62" s="9" t="s">
        <v>3</v>
      </c>
      <c r="H62" s="6">
        <f>SUM(H63:H66)</f>
        <v>153487</v>
      </c>
      <c r="I62" s="6">
        <v>153487</v>
      </c>
      <c r="J62" s="6">
        <v>153487</v>
      </c>
      <c r="K62" s="6">
        <f>SUM(K63:K66)</f>
        <v>124168</v>
      </c>
      <c r="L62" s="33">
        <f>ROUNDDOWN((K62/J62)*100,1)</f>
        <v>80.8</v>
      </c>
      <c r="M62" s="6">
        <f>SUM(M63:M66)</f>
        <v>104108</v>
      </c>
      <c r="N62" s="34">
        <f>ROUNDDOWN((M62/J62)*100,1)</f>
        <v>67.8</v>
      </c>
      <c r="O62" s="42"/>
      <c r="P62" s="50">
        <f>SUM(P63:P66)</f>
        <v>40052</v>
      </c>
    </row>
    <row r="63" spans="1:16" ht="20.100000000000001" customHeight="1">
      <c r="A63" s="67"/>
      <c r="B63" s="89"/>
      <c r="C63" s="89"/>
      <c r="D63" s="69"/>
      <c r="E63" s="69"/>
      <c r="F63" s="73"/>
      <c r="G63" s="35" t="s">
        <v>48</v>
      </c>
      <c r="H63" s="4">
        <v>90087</v>
      </c>
      <c r="I63" s="4">
        <v>90087</v>
      </c>
      <c r="J63" s="4">
        <v>90087</v>
      </c>
      <c r="K63" s="4">
        <v>78060</v>
      </c>
      <c r="L63" s="36">
        <f t="shared" ref="L63:L66" si="9">ROUNDDOWN((K63/J63)*100,1)</f>
        <v>86.6</v>
      </c>
      <c r="M63" s="4">
        <v>58060</v>
      </c>
      <c r="N63" s="37">
        <f t="shared" ref="N63:N66" si="10">ROUNDDOWN((M63/J63)*100,1)</f>
        <v>64.400000000000006</v>
      </c>
      <c r="O63" s="43" t="s">
        <v>98</v>
      </c>
      <c r="P63" s="51">
        <v>32027</v>
      </c>
    </row>
    <row r="64" spans="1:16" ht="43.5" customHeight="1">
      <c r="A64" s="67"/>
      <c r="B64" s="89"/>
      <c r="C64" s="89"/>
      <c r="D64" s="69"/>
      <c r="E64" s="69"/>
      <c r="F64" s="73"/>
      <c r="G64" s="35" t="s">
        <v>86</v>
      </c>
      <c r="H64" s="4">
        <v>49000</v>
      </c>
      <c r="I64" s="4">
        <v>49000</v>
      </c>
      <c r="J64" s="4">
        <v>49000</v>
      </c>
      <c r="K64" s="4">
        <v>33733</v>
      </c>
      <c r="L64" s="36">
        <f t="shared" si="9"/>
        <v>68.8</v>
      </c>
      <c r="M64" s="4">
        <v>33673</v>
      </c>
      <c r="N64" s="37">
        <f t="shared" si="10"/>
        <v>68.7</v>
      </c>
      <c r="O64" s="45" t="s">
        <v>101</v>
      </c>
      <c r="P64" s="51">
        <v>6000</v>
      </c>
    </row>
    <row r="65" spans="1:16" ht="20.100000000000001" customHeight="1">
      <c r="A65" s="67"/>
      <c r="B65" s="89"/>
      <c r="C65" s="89"/>
      <c r="D65" s="69"/>
      <c r="E65" s="69"/>
      <c r="F65" s="73"/>
      <c r="G65" s="35" t="s">
        <v>87</v>
      </c>
      <c r="H65" s="4">
        <v>9900</v>
      </c>
      <c r="I65" s="4">
        <v>9900</v>
      </c>
      <c r="J65" s="4">
        <v>9900</v>
      </c>
      <c r="K65" s="4">
        <v>8250</v>
      </c>
      <c r="L65" s="36">
        <f t="shared" si="9"/>
        <v>83.3</v>
      </c>
      <c r="M65" s="4">
        <v>8250</v>
      </c>
      <c r="N65" s="37">
        <f t="shared" si="10"/>
        <v>83.3</v>
      </c>
      <c r="O65" s="43"/>
      <c r="P65" s="51">
        <v>1650</v>
      </c>
    </row>
    <row r="66" spans="1:16" ht="20.100000000000001" customHeight="1">
      <c r="A66" s="72"/>
      <c r="B66" s="89"/>
      <c r="C66" s="89"/>
      <c r="D66" s="70"/>
      <c r="E66" s="70"/>
      <c r="F66" s="71"/>
      <c r="G66" s="35" t="s">
        <v>88</v>
      </c>
      <c r="H66" s="4">
        <v>4500</v>
      </c>
      <c r="I66" s="4">
        <v>4500</v>
      </c>
      <c r="J66" s="4">
        <v>4500</v>
      </c>
      <c r="K66" s="4">
        <v>4125</v>
      </c>
      <c r="L66" s="36">
        <f t="shared" si="9"/>
        <v>91.6</v>
      </c>
      <c r="M66" s="4">
        <v>4125</v>
      </c>
      <c r="N66" s="37">
        <f t="shared" si="10"/>
        <v>91.6</v>
      </c>
      <c r="O66" s="43"/>
      <c r="P66" s="51">
        <v>375</v>
      </c>
    </row>
    <row r="67" spans="1:16" ht="20.100000000000001" customHeight="1">
      <c r="A67" s="66">
        <v>18</v>
      </c>
      <c r="B67" s="89"/>
      <c r="C67" s="89"/>
      <c r="D67" s="77" t="s">
        <v>89</v>
      </c>
      <c r="E67" s="77" t="s">
        <v>90</v>
      </c>
      <c r="F67" s="68" t="s">
        <v>91</v>
      </c>
      <c r="G67" s="9" t="s">
        <v>3</v>
      </c>
      <c r="H67" s="6">
        <v>700</v>
      </c>
      <c r="I67" s="6">
        <v>700</v>
      </c>
      <c r="J67" s="6">
        <v>700</v>
      </c>
      <c r="K67" s="39">
        <f>SUM(K68)</f>
        <v>0</v>
      </c>
      <c r="L67" s="39">
        <f>ROUNDDOWN((K67/J67)*100,1)</f>
        <v>0</v>
      </c>
      <c r="M67" s="39">
        <f>SUM(M68)</f>
        <v>0</v>
      </c>
      <c r="N67" s="34">
        <f>ROUNDDOWN((M67/J67)*100,1)</f>
        <v>0</v>
      </c>
      <c r="O67" s="42"/>
      <c r="P67" s="53">
        <f>SUM(P68)</f>
        <v>520</v>
      </c>
    </row>
    <row r="68" spans="1:16" ht="20.100000000000001" customHeight="1" thickBot="1">
      <c r="A68" s="78"/>
      <c r="B68" s="90"/>
      <c r="C68" s="90"/>
      <c r="D68" s="79"/>
      <c r="E68" s="79"/>
      <c r="F68" s="80"/>
      <c r="G68" s="54" t="s">
        <v>92</v>
      </c>
      <c r="H68" s="55">
        <v>700</v>
      </c>
      <c r="I68" s="55">
        <v>700</v>
      </c>
      <c r="J68" s="55">
        <v>700</v>
      </c>
      <c r="K68" s="56">
        <v>0</v>
      </c>
      <c r="L68" s="56">
        <f t="shared" si="3"/>
        <v>0</v>
      </c>
      <c r="M68" s="56">
        <v>0</v>
      </c>
      <c r="N68" s="57">
        <f t="shared" ref="N68" si="11">ROUNDDOWN((M68/J68)*100,1)</f>
        <v>0</v>
      </c>
      <c r="O68" s="58"/>
      <c r="P68" s="59">
        <v>520</v>
      </c>
    </row>
    <row r="69" spans="1:16" ht="15.75" customHeight="1">
      <c r="A69" s="62" t="s">
        <v>102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</row>
    <row r="70" spans="1:16" ht="15.75" customHeight="1">
      <c r="A70" s="46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</row>
    <row r="71" spans="1:16" s="11" customFormat="1" ht="15.75" customHeight="1">
      <c r="A71" s="62" t="s">
        <v>103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</row>
    <row r="72" spans="1:16" s="2" customFormat="1" ht="15.75" customHeight="1">
      <c r="A72" s="64" t="s">
        <v>4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</row>
    <row r="73" spans="1:16" s="2" customFormat="1" ht="15.75" customHeight="1">
      <c r="A73" s="64" t="s">
        <v>104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</row>
    <row r="74" spans="1:16" s="2" customFormat="1" ht="15.75" customHeight="1">
      <c r="A74" s="64" t="s">
        <v>105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</row>
  </sheetData>
  <mergeCells count="69">
    <mergeCell ref="A4:A5"/>
    <mergeCell ref="B4:B5"/>
    <mergeCell ref="F4:F5"/>
    <mergeCell ref="G4:G5"/>
    <mergeCell ref="K4:N4"/>
    <mergeCell ref="D4:D5"/>
    <mergeCell ref="E4:E5"/>
    <mergeCell ref="H4:J4"/>
    <mergeCell ref="C4:C5"/>
    <mergeCell ref="E17:E20"/>
    <mergeCell ref="F17:F20"/>
    <mergeCell ref="A21:A24"/>
    <mergeCell ref="A6:G6"/>
    <mergeCell ref="A7:G7"/>
    <mergeCell ref="A40:A41"/>
    <mergeCell ref="F40:F41"/>
    <mergeCell ref="A42:A43"/>
    <mergeCell ref="F42:F43"/>
    <mergeCell ref="A1:P1"/>
    <mergeCell ref="A3:P3"/>
    <mergeCell ref="P4:P5"/>
    <mergeCell ref="A8:A13"/>
    <mergeCell ref="B8:B68"/>
    <mergeCell ref="C8:C68"/>
    <mergeCell ref="D8:D61"/>
    <mergeCell ref="E8:E16"/>
    <mergeCell ref="F8:F13"/>
    <mergeCell ref="A14:A16"/>
    <mergeCell ref="F14:F16"/>
    <mergeCell ref="A17:A20"/>
    <mergeCell ref="E21:E32"/>
    <mergeCell ref="F21:F24"/>
    <mergeCell ref="A25:A26"/>
    <mergeCell ref="F25:F26"/>
    <mergeCell ref="A27:A30"/>
    <mergeCell ref="F27:F30"/>
    <mergeCell ref="A31:A32"/>
    <mergeCell ref="F31:F32"/>
    <mergeCell ref="A44:A48"/>
    <mergeCell ref="F44:F48"/>
    <mergeCell ref="A74:P74"/>
    <mergeCell ref="A62:A66"/>
    <mergeCell ref="D62:D66"/>
    <mergeCell ref="E62:E66"/>
    <mergeCell ref="F62:F66"/>
    <mergeCell ref="A67:A68"/>
    <mergeCell ref="D67:D68"/>
    <mergeCell ref="E67:E68"/>
    <mergeCell ref="F67:F68"/>
    <mergeCell ref="A49:A55"/>
    <mergeCell ref="F49:F55"/>
    <mergeCell ref="A56:A57"/>
    <mergeCell ref="F56:F57"/>
    <mergeCell ref="O4:O5"/>
    <mergeCell ref="A69:P69"/>
    <mergeCell ref="A71:P71"/>
    <mergeCell ref="A72:P72"/>
    <mergeCell ref="A73:P73"/>
    <mergeCell ref="A58:A59"/>
    <mergeCell ref="E58:E61"/>
    <mergeCell ref="F58:F59"/>
    <mergeCell ref="A60:A61"/>
    <mergeCell ref="F60:F61"/>
    <mergeCell ref="A33:A37"/>
    <mergeCell ref="E33:E37"/>
    <mergeCell ref="F33:F37"/>
    <mergeCell ref="A38:A39"/>
    <mergeCell ref="E38:E57"/>
    <mergeCell ref="F38:F39"/>
  </mergeCells>
  <phoneticPr fontId="1" type="noConversion"/>
  <pageMargins left="0.15748031496062992" right="0.19685039370078741" top="0.55118110236220474" bottom="0.55118110236220474" header="0.31496062992125984" footer="0.31496062992125984"/>
  <pageSetup paperSize="9" scale="65" orientation="landscape" r:id="rId1"/>
  <rowBreaks count="1" manualBreakCount="1">
    <brk id="3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J25"/>
  <sheetViews>
    <sheetView zoomScale="85" zoomScaleNormal="85" workbookViewId="0">
      <selection activeCell="F20" sqref="F20"/>
    </sheetView>
  </sheetViews>
  <sheetFormatPr defaultRowHeight="20.100000000000001" customHeight="1"/>
  <cols>
    <col min="1" max="1" width="5.625" style="1" customWidth="1"/>
    <col min="2" max="2" width="10.625" style="1" customWidth="1"/>
    <col min="3" max="3" width="8.625" style="1" customWidth="1"/>
    <col min="4" max="6" width="10.625" style="1" customWidth="1"/>
    <col min="7" max="7" width="14.625" style="1" customWidth="1"/>
    <col min="8" max="10" width="8.625" style="1" customWidth="1"/>
    <col min="11" max="11" width="11.875" style="1" bestFit="1" customWidth="1"/>
    <col min="12" max="12" width="13.625" style="1" bestFit="1" customWidth="1"/>
    <col min="13" max="14" width="10.625" style="1" customWidth="1"/>
    <col min="15" max="26" width="8.625" style="1" customWidth="1"/>
    <col min="27" max="27" width="9.125" style="1" customWidth="1"/>
    <col min="28" max="28" width="8.625" style="1" customWidth="1"/>
    <col min="29" max="29" width="10.5" style="1" customWidth="1"/>
    <col min="30" max="33" width="11.625" style="1" customWidth="1"/>
    <col min="34" max="34" width="8.625" style="1" customWidth="1"/>
    <col min="35" max="35" width="17.625" style="1" customWidth="1"/>
    <col min="36" max="36" width="8.625" style="1" customWidth="1"/>
    <col min="37" max="16384" width="9" style="1"/>
  </cols>
  <sheetData>
    <row r="1" spans="1:36" ht="49.5" customHeight="1">
      <c r="A1" s="82" t="s">
        <v>106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</row>
    <row r="2" spans="1:36" ht="30" customHeight="1" thickBot="1">
      <c r="A2" s="127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1:36" ht="30" customHeight="1" thickTop="1">
      <c r="A3" s="129" t="s">
        <v>10</v>
      </c>
      <c r="B3" s="131" t="s">
        <v>9</v>
      </c>
      <c r="C3" s="125" t="s">
        <v>11</v>
      </c>
      <c r="D3" s="125" t="s">
        <v>12</v>
      </c>
      <c r="E3" s="125" t="s">
        <v>13</v>
      </c>
      <c r="F3" s="131" t="s">
        <v>14</v>
      </c>
      <c r="G3" s="131" t="s">
        <v>15</v>
      </c>
      <c r="H3" s="132" t="s">
        <v>18</v>
      </c>
      <c r="I3" s="134"/>
      <c r="J3" s="135"/>
      <c r="K3" s="132" t="s">
        <v>19</v>
      </c>
      <c r="L3" s="133"/>
      <c r="M3" s="134"/>
      <c r="N3" s="135"/>
      <c r="O3" s="125" t="s">
        <v>26</v>
      </c>
      <c r="P3" s="125" t="s">
        <v>27</v>
      </c>
    </row>
    <row r="4" spans="1:36" ht="30" customHeight="1" thickBot="1">
      <c r="A4" s="130"/>
      <c r="B4" s="114"/>
      <c r="C4" s="110"/>
      <c r="D4" s="110"/>
      <c r="E4" s="110"/>
      <c r="F4" s="114"/>
      <c r="G4" s="114"/>
      <c r="H4" s="21" t="s">
        <v>6</v>
      </c>
      <c r="I4" s="21" t="s">
        <v>23</v>
      </c>
      <c r="J4" s="21" t="s">
        <v>17</v>
      </c>
      <c r="K4" s="21" t="s">
        <v>20</v>
      </c>
      <c r="L4" s="21" t="s">
        <v>24</v>
      </c>
      <c r="M4" s="21" t="s">
        <v>21</v>
      </c>
      <c r="N4" s="21" t="s">
        <v>22</v>
      </c>
      <c r="O4" s="126"/>
      <c r="P4" s="126"/>
    </row>
    <row r="5" spans="1:36" ht="30" customHeight="1" thickTop="1">
      <c r="A5" s="118" t="s">
        <v>1</v>
      </c>
      <c r="B5" s="100"/>
      <c r="C5" s="100"/>
      <c r="D5" s="100"/>
      <c r="E5" s="100"/>
      <c r="F5" s="100"/>
      <c r="G5" s="101"/>
      <c r="H5" s="22"/>
      <c r="I5" s="22"/>
      <c r="J5" s="18"/>
      <c r="K5" s="18"/>
      <c r="L5" s="18"/>
      <c r="M5" s="18"/>
      <c r="N5" s="18"/>
      <c r="O5" s="18"/>
      <c r="P5" s="18"/>
    </row>
    <row r="6" spans="1:36" ht="30" customHeight="1">
      <c r="A6" s="117" t="s">
        <v>2</v>
      </c>
      <c r="B6" s="103"/>
      <c r="C6" s="103"/>
      <c r="D6" s="103"/>
      <c r="E6" s="103"/>
      <c r="F6" s="103"/>
      <c r="G6" s="104"/>
      <c r="H6" s="23"/>
      <c r="I6" s="23"/>
      <c r="J6" s="5"/>
      <c r="K6" s="5"/>
      <c r="L6" s="5"/>
      <c r="M6" s="5"/>
      <c r="N6" s="5"/>
      <c r="O6" s="5"/>
      <c r="P6" s="5"/>
    </row>
    <row r="7" spans="1:36" ht="30" customHeight="1">
      <c r="A7" s="121">
        <v>1</v>
      </c>
      <c r="B7" s="12"/>
      <c r="C7" s="12"/>
      <c r="D7" s="12"/>
      <c r="E7" s="12"/>
      <c r="F7" s="12"/>
      <c r="G7" s="9" t="s">
        <v>3</v>
      </c>
      <c r="H7" s="9"/>
      <c r="I7" s="9"/>
      <c r="J7" s="6"/>
      <c r="K7" s="6"/>
      <c r="L7" s="6"/>
      <c r="M7" s="6"/>
      <c r="N7" s="6"/>
      <c r="O7" s="6"/>
      <c r="P7" s="6"/>
    </row>
    <row r="8" spans="1:36" ht="30" customHeight="1">
      <c r="A8" s="122"/>
      <c r="B8" s="13"/>
      <c r="C8" s="13"/>
      <c r="D8" s="13"/>
      <c r="E8" s="13"/>
      <c r="F8" s="13"/>
      <c r="G8" s="10"/>
      <c r="H8" s="10"/>
      <c r="I8" s="10"/>
      <c r="J8" s="4"/>
      <c r="K8" s="4"/>
      <c r="L8" s="4"/>
      <c r="M8" s="4"/>
      <c r="N8" s="4"/>
      <c r="O8" s="4"/>
      <c r="P8" s="4"/>
    </row>
    <row r="9" spans="1:36" ht="30" customHeight="1">
      <c r="A9" s="122"/>
      <c r="B9" s="13"/>
      <c r="C9" s="13"/>
      <c r="D9" s="13"/>
      <c r="E9" s="13"/>
      <c r="F9" s="13"/>
      <c r="G9" s="10"/>
      <c r="H9" s="10"/>
      <c r="I9" s="10"/>
      <c r="J9" s="4"/>
      <c r="K9" s="4"/>
      <c r="L9" s="4"/>
      <c r="M9" s="4"/>
      <c r="N9" s="4"/>
      <c r="O9" s="4"/>
      <c r="P9" s="4"/>
    </row>
    <row r="10" spans="1:36" ht="30" customHeight="1">
      <c r="A10" s="123"/>
      <c r="B10" s="13"/>
      <c r="C10" s="13"/>
      <c r="D10" s="13"/>
      <c r="E10" s="13"/>
      <c r="F10" s="13"/>
      <c r="G10" s="10"/>
      <c r="H10" s="10"/>
      <c r="I10" s="10"/>
      <c r="J10" s="4"/>
      <c r="K10" s="4"/>
      <c r="L10" s="4"/>
      <c r="M10" s="4"/>
      <c r="N10" s="4"/>
      <c r="O10" s="4"/>
      <c r="P10" s="4"/>
    </row>
    <row r="11" spans="1:36" ht="30" customHeight="1">
      <c r="A11" s="121">
        <v>2</v>
      </c>
      <c r="B11" s="14"/>
      <c r="C11" s="14"/>
      <c r="D11" s="14"/>
      <c r="E11" s="14"/>
      <c r="F11" s="15"/>
      <c r="G11" s="9" t="s">
        <v>3</v>
      </c>
      <c r="H11" s="9"/>
      <c r="I11" s="9"/>
      <c r="J11" s="6"/>
      <c r="K11" s="6"/>
      <c r="L11" s="6"/>
      <c r="M11" s="6"/>
      <c r="N11" s="6"/>
      <c r="O11" s="6"/>
      <c r="P11" s="6"/>
    </row>
    <row r="12" spans="1:36" ht="30" customHeight="1">
      <c r="A12" s="122"/>
      <c r="B12" s="13"/>
      <c r="C12" s="13"/>
      <c r="D12" s="13"/>
      <c r="E12" s="13"/>
      <c r="F12" s="13"/>
      <c r="G12" s="10"/>
      <c r="H12" s="10"/>
      <c r="I12" s="10"/>
      <c r="J12" s="4"/>
      <c r="K12" s="4"/>
      <c r="L12" s="4"/>
      <c r="M12" s="4"/>
      <c r="N12" s="4"/>
      <c r="O12" s="4"/>
      <c r="P12" s="4"/>
    </row>
    <row r="13" spans="1:36" ht="30" customHeight="1">
      <c r="A13" s="122"/>
      <c r="B13" s="13"/>
      <c r="C13" s="13"/>
      <c r="D13" s="13"/>
      <c r="E13" s="13"/>
      <c r="F13" s="13"/>
      <c r="G13" s="10"/>
      <c r="H13" s="10"/>
      <c r="I13" s="10"/>
      <c r="J13" s="4"/>
      <c r="K13" s="4"/>
      <c r="L13" s="4"/>
      <c r="M13" s="4"/>
      <c r="N13" s="4"/>
      <c r="O13" s="4"/>
      <c r="P13" s="4"/>
    </row>
    <row r="14" spans="1:36" ht="30" customHeight="1">
      <c r="A14" s="123"/>
      <c r="B14" s="13"/>
      <c r="C14" s="13"/>
      <c r="D14" s="13"/>
      <c r="E14" s="13"/>
      <c r="F14" s="13"/>
      <c r="G14" s="10"/>
      <c r="H14" s="10"/>
      <c r="I14" s="10"/>
      <c r="J14" s="4"/>
      <c r="K14" s="4"/>
      <c r="L14" s="4"/>
      <c r="M14" s="4"/>
      <c r="N14" s="4"/>
      <c r="O14" s="4"/>
      <c r="P14" s="4"/>
    </row>
    <row r="15" spans="1:36" ht="30" customHeight="1">
      <c r="A15" s="121">
        <v>3</v>
      </c>
      <c r="B15" s="14"/>
      <c r="C15" s="14"/>
      <c r="D15" s="14"/>
      <c r="E15" s="14"/>
      <c r="F15" s="15"/>
      <c r="G15" s="9" t="s">
        <v>3</v>
      </c>
      <c r="H15" s="9"/>
      <c r="I15" s="9"/>
      <c r="J15" s="6"/>
      <c r="K15" s="6"/>
      <c r="L15" s="6"/>
      <c r="M15" s="6"/>
      <c r="N15" s="6"/>
      <c r="O15" s="6"/>
      <c r="P15" s="6"/>
    </row>
    <row r="16" spans="1:36" ht="30" customHeight="1">
      <c r="A16" s="122"/>
      <c r="B16" s="13"/>
      <c r="C16" s="13"/>
      <c r="D16" s="13"/>
      <c r="E16" s="13"/>
      <c r="F16" s="13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6" ht="30" customHeight="1">
      <c r="A17" s="122"/>
      <c r="B17" s="13"/>
      <c r="C17" s="13"/>
      <c r="D17" s="13"/>
      <c r="E17" s="13"/>
      <c r="F17" s="13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6" ht="30" customHeight="1" thickBot="1">
      <c r="A18" s="124"/>
      <c r="B18" s="16"/>
      <c r="C18" s="16"/>
      <c r="D18" s="16"/>
      <c r="E18" s="16"/>
      <c r="F18" s="16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36" ht="30" customHeight="1" thickTop="1">
      <c r="F19" s="8"/>
      <c r="G19" s="7"/>
      <c r="H19" s="7"/>
      <c r="I19" s="7"/>
      <c r="J19" s="7"/>
    </row>
    <row r="20" spans="1:36" ht="30" customHeight="1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4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</row>
    <row r="21" spans="1:36" s="11" customFormat="1" ht="30" customHeight="1">
      <c r="A21" s="119" t="s">
        <v>5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</row>
    <row r="22" spans="1:36" s="2" customFormat="1" ht="30" customHeight="1">
      <c r="A22" s="115" t="s">
        <v>4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</row>
    <row r="23" spans="1:36" s="2" customFormat="1" ht="30" customHeight="1">
      <c r="A23" s="115" t="s">
        <v>7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</row>
    <row r="24" spans="1:36" s="2" customFormat="1" ht="30" customHeight="1">
      <c r="A24" s="115" t="s">
        <v>8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</row>
    <row r="25" spans="1:36" ht="30" customHeight="1"/>
  </sheetData>
  <mergeCells count="22">
    <mergeCell ref="O3:O4"/>
    <mergeCell ref="D3:D4"/>
    <mergeCell ref="E3:E4"/>
    <mergeCell ref="F3:F4"/>
    <mergeCell ref="G3:G4"/>
    <mergeCell ref="H3:J3"/>
    <mergeCell ref="A22:AJ22"/>
    <mergeCell ref="A23:AJ23"/>
    <mergeCell ref="A24:AJ24"/>
    <mergeCell ref="A1:AJ1"/>
    <mergeCell ref="A6:G6"/>
    <mergeCell ref="A5:G5"/>
    <mergeCell ref="A21:AJ21"/>
    <mergeCell ref="A7:A10"/>
    <mergeCell ref="A11:A14"/>
    <mergeCell ref="A15:A18"/>
    <mergeCell ref="P3:P4"/>
    <mergeCell ref="A2:P2"/>
    <mergeCell ref="A3:A4"/>
    <mergeCell ref="B3:B4"/>
    <mergeCell ref="C3:C4"/>
    <mergeCell ref="K3:N3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1-1. 일반회계 예산집행현황</vt:lpstr>
      <vt:lpstr>1-2. 특별회계 예산집행현황</vt:lpstr>
      <vt:lpstr>'1-1. 일반회계 예산집행현황'!Print_Area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2017-12-01T05:55:35Z</cp:lastPrinted>
  <dcterms:created xsi:type="dcterms:W3CDTF">2011-10-31T01:12:21Z</dcterms:created>
  <dcterms:modified xsi:type="dcterms:W3CDTF">2017-12-01T05:55:40Z</dcterms:modified>
</cp:coreProperties>
</file>