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75" yWindow="15" windowWidth="9645" windowHeight="11835" tabRatio="963" activeTab="3"/>
  </bookViews>
  <sheets>
    <sheet name="표지" sheetId="31" r:id="rId1"/>
    <sheet name="추진개요" sheetId="32" r:id="rId2"/>
    <sheet name="2017 표지" sheetId="30" r:id="rId3"/>
    <sheet name="2017계획" sheetId="2" r:id="rId4"/>
    <sheet name="회사별정리" sheetId="3" r:id="rId5"/>
    <sheet name="종로" sheetId="4" r:id="rId6"/>
    <sheet name="중구" sheetId="5" r:id="rId7"/>
    <sheet name="용산" sheetId="6" r:id="rId8"/>
    <sheet name="성동" sheetId="7" r:id="rId9"/>
    <sheet name="광진" sheetId="8" r:id="rId10"/>
    <sheet name="동대문" sheetId="9" r:id="rId11"/>
    <sheet name="중랑" sheetId="10" r:id="rId12"/>
    <sheet name="성북" sheetId="11" r:id="rId13"/>
    <sheet name="강북" sheetId="12" r:id="rId14"/>
    <sheet name="도봉" sheetId="13" r:id="rId15"/>
    <sheet name="노원" sheetId="14" r:id="rId16"/>
    <sheet name="은평" sheetId="15" r:id="rId17"/>
    <sheet name="서대문" sheetId="16" r:id="rId18"/>
    <sheet name="마포" sheetId="17" r:id="rId19"/>
    <sheet name="양천" sheetId="18" r:id="rId20"/>
    <sheet name="강서" sheetId="19" r:id="rId21"/>
    <sheet name="구로" sheetId="20" r:id="rId22"/>
    <sheet name="금천" sheetId="21" r:id="rId23"/>
    <sheet name="영등포" sheetId="22" r:id="rId24"/>
    <sheet name="동작" sheetId="23" r:id="rId25"/>
    <sheet name="관악" sheetId="24" r:id="rId26"/>
    <sheet name="서초" sheetId="25" r:id="rId27"/>
    <sheet name="강남" sheetId="26" r:id="rId28"/>
    <sheet name="송파" sheetId="27" r:id="rId29"/>
    <sheet name="강동" sheetId="28" r:id="rId30"/>
  </sheets>
  <definedNames>
    <definedName name="_xlnm.Consolidate_Area" localSheetId="29">강동!$A$1:$L$8</definedName>
    <definedName name="_xlnm.Consolidate_Area" localSheetId="20">강서!$A$1:$L$14</definedName>
    <definedName name="_xlnm.Consolidate_Area" localSheetId="25">관악!$A$1:$L$15</definedName>
    <definedName name="_xlnm.Consolidate_Area" localSheetId="9">광진!$A:$L,광진!$4:$5</definedName>
    <definedName name="_xlnm.Consolidate_Area" localSheetId="21">구로!$A$1:$L$9</definedName>
    <definedName name="_xlnm.Consolidate_Area" localSheetId="22">금천!$A$1:$L$10</definedName>
    <definedName name="_xlnm.Consolidate_Area" localSheetId="24">동작!$A$1:$L$15</definedName>
    <definedName name="_xlnm.Consolidate_Area" localSheetId="18">마포!$A$1:$L$17</definedName>
    <definedName name="_xlnm.Consolidate_Area" localSheetId="17">서대문!$A$1:$L$16</definedName>
    <definedName name="_xlnm.Consolidate_Area" localSheetId="26">서초!$A$1:$L$19</definedName>
    <definedName name="_xlnm.Consolidate_Area" localSheetId="8">성동!$A$1:$L$11</definedName>
    <definedName name="_xlnm.Consolidate_Area" localSheetId="12">성북!$1:$5</definedName>
    <definedName name="_xlnm.Consolidate_Area" localSheetId="28">송파!$A$1:$L$9</definedName>
    <definedName name="_xlnm.Consolidate_Area" localSheetId="19">양천!$A$1:$L$13</definedName>
    <definedName name="_xlnm.Consolidate_Area" localSheetId="16">은평!$A$1:$L$9</definedName>
    <definedName name="_xlnm.Consolidate_Area" localSheetId="5">종로!$4:$5</definedName>
    <definedName name="_xlnm.Consolidate_Area" localSheetId="11">중랑!$2:$5</definedName>
    <definedName name="_xlnm.Consolidate_Area" localSheetId="1">추진개요!$A$1:$F$23</definedName>
    <definedName name="_xlnm.Consolidate_Area" localSheetId="4">회사별정리!$A$1:$G$89</definedName>
    <definedName name="_xlnm.Consolidate_Area">#REF!</definedName>
    <definedName name="_xlnm.Print_Area" localSheetId="27">강남!$A$1:$L$8</definedName>
    <definedName name="_xlnm.Print_Area" localSheetId="29">강동!$A$1:$L$9</definedName>
    <definedName name="_xlnm.Print_Area" localSheetId="13">강북!$A$1:$L$13</definedName>
    <definedName name="_xlnm.Print_Area" localSheetId="20">강서!$A$1:$L$15</definedName>
    <definedName name="_xlnm.Print_Area" localSheetId="25">관악!$A$1:$L$17</definedName>
    <definedName name="_xlnm.Print_Area" localSheetId="9">광진!$A$1:$L$12</definedName>
    <definedName name="_xlnm.Print_Area" localSheetId="21">구로!$A$1:$L$12</definedName>
    <definedName name="_xlnm.Print_Area" localSheetId="22">금천!$A$1:$L$8</definedName>
    <definedName name="_xlnm.Print_Area" localSheetId="15">노원!$A$1:$L$10</definedName>
    <definedName name="_xlnm.Print_Area" localSheetId="14">도봉!$A$1:$L$9</definedName>
    <definedName name="_xlnm.Print_Area" localSheetId="10">동대문!$A$1:$L$17</definedName>
    <definedName name="_xlnm.Print_Area" localSheetId="24">동작!$A$1:$L$16</definedName>
    <definedName name="_xlnm.Print_Area" localSheetId="18">마포!$A$1:$L$16</definedName>
    <definedName name="_xlnm.Print_Area" localSheetId="17">서대문!$A$1:$L$16</definedName>
    <definedName name="_xlnm.Print_Area" localSheetId="26">서초!$A$1:$L$19</definedName>
    <definedName name="_xlnm.Print_Area" localSheetId="8">성동!$A$1:$L$14</definedName>
    <definedName name="_xlnm.Print_Area" localSheetId="12">성북!$A$1:$L$16</definedName>
    <definedName name="_xlnm.Print_Area" localSheetId="28">송파!$A$1:$L$12</definedName>
    <definedName name="_xlnm.Print_Area" localSheetId="19">양천!$A$1:$L$13</definedName>
    <definedName name="_xlnm.Print_Area" localSheetId="23">영등포!$A$1:$L$23</definedName>
    <definedName name="_xlnm.Print_Area" localSheetId="7">용산!$A$1:$L$17</definedName>
    <definedName name="_xlnm.Print_Area" localSheetId="16">은평!$A$1:$L$12</definedName>
    <definedName name="_xlnm.Print_Area" localSheetId="5">종로!$A$1:$L$14</definedName>
    <definedName name="_xlnm.Print_Area" localSheetId="6">중구!$A$1:$L$15</definedName>
    <definedName name="_xlnm.Print_Area" localSheetId="11">중랑!$A$1:$L$9</definedName>
    <definedName name="_xlnm.Print_Area" localSheetId="1">추진개요!$A$1:$F$26</definedName>
    <definedName name="_xlnm.Print_Area" localSheetId="0">표지!$A$1:$I$31</definedName>
    <definedName name="_xlnm.Print_Area" localSheetId="4">회사별정리!$A$1:$G$89</definedName>
  </definedNames>
  <calcPr calcId="125725"/>
</workbook>
</file>

<file path=xl/calcChain.xml><?xml version="1.0" encoding="utf-8"?>
<calcChain xmlns="http://schemas.openxmlformats.org/spreadsheetml/2006/main">
  <c r="L10" i="2"/>
  <c r="L9"/>
  <c r="L8"/>
  <c r="J13" i="11" l="1"/>
  <c r="I13"/>
  <c r="K7" i="24"/>
  <c r="J7"/>
  <c r="I7"/>
  <c r="K7" i="8"/>
  <c r="J7" i="27"/>
  <c r="K7"/>
  <c r="I7"/>
  <c r="J7" i="28"/>
  <c r="K7"/>
  <c r="I7"/>
  <c r="K8" i="26"/>
  <c r="K7" i="14"/>
  <c r="J7"/>
  <c r="I7"/>
  <c r="I7" i="12"/>
  <c r="K13" i="11"/>
  <c r="J7" i="13"/>
  <c r="K7"/>
  <c r="I7"/>
  <c r="J7" i="12"/>
  <c r="K7"/>
  <c r="K7" i="23"/>
  <c r="J7"/>
  <c r="I7"/>
  <c r="K6" i="16"/>
  <c r="J6"/>
  <c r="I6"/>
  <c r="K7" i="20"/>
  <c r="J7"/>
  <c r="I7"/>
  <c r="I7" i="10"/>
  <c r="K7"/>
  <c r="J7"/>
  <c r="J7" i="8"/>
  <c r="I7"/>
  <c r="K11" i="4"/>
  <c r="J11"/>
  <c r="I11"/>
  <c r="I7" i="5"/>
  <c r="J7"/>
  <c r="K7"/>
  <c r="I17" i="25"/>
  <c r="J17"/>
  <c r="K17"/>
  <c r="I16" i="6"/>
  <c r="J16"/>
  <c r="K16"/>
  <c r="B11" i="2" l="1"/>
  <c r="B12"/>
  <c r="B19"/>
  <c r="B26"/>
  <c r="B9"/>
  <c r="J7" i="21"/>
  <c r="K7"/>
  <c r="I7"/>
  <c r="J7" i="11"/>
  <c r="K7"/>
  <c r="I7"/>
  <c r="J7" i="9"/>
  <c r="K7"/>
  <c r="I7"/>
  <c r="L32" i="2"/>
  <c r="B32" s="1"/>
  <c r="L31"/>
  <c r="B31" s="1"/>
  <c r="L30"/>
  <c r="B30" s="1"/>
  <c r="L29"/>
  <c r="B29" s="1"/>
  <c r="L28"/>
  <c r="B28" s="1"/>
  <c r="L27"/>
  <c r="B27" s="1"/>
  <c r="L26"/>
  <c r="L25"/>
  <c r="B25" s="1"/>
  <c r="L24"/>
  <c r="B24" s="1"/>
  <c r="L23"/>
  <c r="B23" s="1"/>
  <c r="L22"/>
  <c r="B22" s="1"/>
  <c r="L21"/>
  <c r="B21" s="1"/>
  <c r="L20"/>
  <c r="B20" s="1"/>
  <c r="L19"/>
  <c r="L18"/>
  <c r="B18" s="1"/>
  <c r="L17"/>
  <c r="B17" s="1"/>
  <c r="L16"/>
  <c r="B16" s="1"/>
  <c r="L15"/>
  <c r="B15" s="1"/>
  <c r="L14"/>
  <c r="B14" s="1"/>
  <c r="L13"/>
  <c r="B13" s="1"/>
  <c r="L12"/>
  <c r="L11"/>
  <c r="B10"/>
  <c r="B8"/>
  <c r="K7"/>
  <c r="B41" s="1"/>
  <c r="J7"/>
  <c r="B40" s="1"/>
  <c r="I7"/>
  <c r="B39" s="1"/>
  <c r="H7"/>
  <c r="B38" s="1"/>
  <c r="G7"/>
  <c r="B37" s="1"/>
  <c r="L7" l="1"/>
  <c r="J7" i="7" l="1"/>
  <c r="K7"/>
  <c r="I7"/>
  <c r="K6" i="5"/>
  <c r="I6" i="23" l="1"/>
  <c r="J7" i="22"/>
  <c r="J6" s="1"/>
  <c r="K7"/>
  <c r="K6" s="1"/>
  <c r="I7"/>
  <c r="I6" s="1"/>
  <c r="J7" i="19"/>
  <c r="C80" i="3" s="1"/>
  <c r="B80" s="1"/>
  <c r="E23" i="2" s="1"/>
  <c r="K7" i="19"/>
  <c r="C51" i="3" s="1"/>
  <c r="B51" s="1"/>
  <c r="D23" i="2" s="1"/>
  <c r="I7" i="19"/>
  <c r="I7" i="17"/>
  <c r="C20" i="3" s="1"/>
  <c r="B20" s="1"/>
  <c r="C21" i="2" s="1"/>
  <c r="J7" i="16"/>
  <c r="C77" i="3" s="1"/>
  <c r="K7" i="16"/>
  <c r="C48" i="3" s="1"/>
  <c r="I7" i="16"/>
  <c r="C19" i="3" s="1"/>
  <c r="J7" i="15"/>
  <c r="J6" s="1"/>
  <c r="K7"/>
  <c r="C47" i="3" s="1"/>
  <c r="B47" s="1"/>
  <c r="D19" i="2" s="1"/>
  <c r="I7" i="15"/>
  <c r="C18" i="3" s="1"/>
  <c r="B18" s="1"/>
  <c r="C19" i="2" s="1"/>
  <c r="J7" i="6"/>
  <c r="I7"/>
  <c r="C9" i="3" s="1"/>
  <c r="K7" i="6"/>
  <c r="J7" i="4"/>
  <c r="C65" i="3" s="1"/>
  <c r="K7" i="4"/>
  <c r="I7"/>
  <c r="K6" i="28"/>
  <c r="J6"/>
  <c r="I6"/>
  <c r="K6" i="27"/>
  <c r="J6"/>
  <c r="I6"/>
  <c r="K7" i="26"/>
  <c r="K6" s="1"/>
  <c r="J7"/>
  <c r="I7"/>
  <c r="J6"/>
  <c r="I6"/>
  <c r="K7" i="25"/>
  <c r="C57" i="3" s="1"/>
  <c r="J7" i="25"/>
  <c r="J6" s="1"/>
  <c r="I7"/>
  <c r="I6" s="1"/>
  <c r="J6" i="24"/>
  <c r="I6"/>
  <c r="K6"/>
  <c r="K6" i="23"/>
  <c r="J6"/>
  <c r="J6" i="21"/>
  <c r="I6"/>
  <c r="K6"/>
  <c r="K6" i="20"/>
  <c r="J6"/>
  <c r="I6"/>
  <c r="J6" i="19"/>
  <c r="I6"/>
  <c r="K11" i="18"/>
  <c r="G50" i="3" s="1"/>
  <c r="J11" i="18"/>
  <c r="G79" i="3" s="1"/>
  <c r="I11" i="18"/>
  <c r="K7"/>
  <c r="J7"/>
  <c r="C79" i="3" s="1"/>
  <c r="I7" i="18"/>
  <c r="K7" i="17"/>
  <c r="K6" s="1"/>
  <c r="J7"/>
  <c r="C78" i="3" s="1"/>
  <c r="B78" s="1"/>
  <c r="E21" i="2" s="1"/>
  <c r="K6" i="15"/>
  <c r="K6" i="14"/>
  <c r="J6"/>
  <c r="I6"/>
  <c r="K6" i="13"/>
  <c r="F74" i="3"/>
  <c r="B74" s="1"/>
  <c r="E17" i="2" s="1"/>
  <c r="F16" i="3"/>
  <c r="B16" s="1"/>
  <c r="C17" i="2" s="1"/>
  <c r="K6" i="12"/>
  <c r="J6"/>
  <c r="I6"/>
  <c r="F15" i="3" s="1"/>
  <c r="B15" s="1"/>
  <c r="C16" i="2" s="1"/>
  <c r="F72" i="3"/>
  <c r="F14"/>
  <c r="E43"/>
  <c r="E42"/>
  <c r="B42" s="1"/>
  <c r="D14" i="2" s="1"/>
  <c r="J6" i="10"/>
  <c r="I6"/>
  <c r="I6" i="9"/>
  <c r="K6"/>
  <c r="J6"/>
  <c r="K6" i="8"/>
  <c r="J6"/>
  <c r="I6"/>
  <c r="K6" i="7"/>
  <c r="J6"/>
  <c r="I6"/>
  <c r="J6" i="5"/>
  <c r="I6"/>
  <c r="D89" i="3"/>
  <c r="B89" s="1"/>
  <c r="E32" i="2" s="1"/>
  <c r="D87" i="3"/>
  <c r="B87" s="1"/>
  <c r="E30" i="2" s="1"/>
  <c r="D86" i="3"/>
  <c r="C86"/>
  <c r="G82"/>
  <c r="B82" s="1"/>
  <c r="E25" i="2" s="1"/>
  <c r="F73" i="3"/>
  <c r="B73" s="1"/>
  <c r="E16" i="2" s="1"/>
  <c r="E72" i="3"/>
  <c r="E70"/>
  <c r="B70" s="1"/>
  <c r="E13" i="2" s="1"/>
  <c r="E69" i="3"/>
  <c r="B69" s="1"/>
  <c r="E12" i="2" s="1"/>
  <c r="E68" i="3"/>
  <c r="B68" s="1"/>
  <c r="E11" i="2" s="1"/>
  <c r="C67" i="3"/>
  <c r="E66"/>
  <c r="B66" s="1"/>
  <c r="E9" i="2" s="1"/>
  <c r="E65" i="3"/>
  <c r="D59"/>
  <c r="B59" s="1"/>
  <c r="D31" i="2" s="1"/>
  <c r="D57" i="3"/>
  <c r="C56"/>
  <c r="B56" s="1"/>
  <c r="D28" i="2" s="1"/>
  <c r="C55" i="3"/>
  <c r="B55" s="1"/>
  <c r="D27" i="2" s="1"/>
  <c r="G53" i="3"/>
  <c r="B53" s="1"/>
  <c r="D25" i="2" s="1"/>
  <c r="C50" i="3"/>
  <c r="F44"/>
  <c r="B44" s="1"/>
  <c r="D16" i="2" s="1"/>
  <c r="E41" i="3"/>
  <c r="B41" s="1"/>
  <c r="D13" i="2" s="1"/>
  <c r="E40" i="3"/>
  <c r="B40" s="1"/>
  <c r="D12" i="2" s="1"/>
  <c r="E39" i="3"/>
  <c r="B39" s="1"/>
  <c r="D11" i="2" s="1"/>
  <c r="E38" i="3"/>
  <c r="E37"/>
  <c r="B37" s="1"/>
  <c r="D9" i="2" s="1"/>
  <c r="C36" i="3"/>
  <c r="D30"/>
  <c r="B30" s="1"/>
  <c r="C31" i="2" s="1"/>
  <c r="D29" i="3"/>
  <c r="B29" s="1"/>
  <c r="C30" i="2" s="1"/>
  <c r="D28" i="3"/>
  <c r="C28"/>
  <c r="C27"/>
  <c r="B27" s="1"/>
  <c r="C28" i="2" s="1"/>
  <c r="C25" i="3"/>
  <c r="B25" s="1"/>
  <c r="C26" i="2" s="1"/>
  <c r="G23" i="3"/>
  <c r="B23" s="1"/>
  <c r="C24" i="2" s="1"/>
  <c r="C22" i="3"/>
  <c r="B22" s="1"/>
  <c r="C23" i="2" s="1"/>
  <c r="G21" i="3"/>
  <c r="E12"/>
  <c r="B12" s="1"/>
  <c r="C13" i="2" s="1"/>
  <c r="E11" i="3"/>
  <c r="B11" s="1"/>
  <c r="C12" i="2" s="1"/>
  <c r="E10" i="3"/>
  <c r="B10" s="1"/>
  <c r="C11" i="2" s="1"/>
  <c r="E8" i="3"/>
  <c r="B8" s="1"/>
  <c r="C9" i="2" s="1"/>
  <c r="C7" i="3"/>
  <c r="B36" i="2"/>
  <c r="B7"/>
  <c r="D31" i="3" l="1"/>
  <c r="B31" s="1"/>
  <c r="C32" i="2" s="1"/>
  <c r="D88" i="3"/>
  <c r="B88" s="1"/>
  <c r="E31" i="2" s="1"/>
  <c r="D58" i="3"/>
  <c r="B58" s="1"/>
  <c r="D30" i="2" s="1"/>
  <c r="I6" i="13"/>
  <c r="J6"/>
  <c r="I6" i="18"/>
  <c r="K6" i="25"/>
  <c r="C83" i="3"/>
  <c r="B83" s="1"/>
  <c r="E26" i="2" s="1"/>
  <c r="C54" i="3"/>
  <c r="B54" s="1"/>
  <c r="D26" i="2" s="1"/>
  <c r="C21" i="3"/>
  <c r="I6" i="17"/>
  <c r="J6" i="6"/>
  <c r="K6"/>
  <c r="E67" i="3"/>
  <c r="I6" i="4"/>
  <c r="E36" i="3"/>
  <c r="B36" s="1"/>
  <c r="K6" i="4"/>
  <c r="I6" i="11"/>
  <c r="D60" i="3"/>
  <c r="B57"/>
  <c r="D29" i="2" s="1"/>
  <c r="B28" i="3"/>
  <c r="C29" i="2" s="1"/>
  <c r="B86" i="3"/>
  <c r="E29" i="2" s="1"/>
  <c r="C85" i="3"/>
  <c r="B85" s="1"/>
  <c r="E28" i="2" s="1"/>
  <c r="C26" i="3"/>
  <c r="B26" s="1"/>
  <c r="C27" i="2" s="1"/>
  <c r="C84" i="3"/>
  <c r="B84" s="1"/>
  <c r="E27" i="2" s="1"/>
  <c r="K6" i="19"/>
  <c r="C49" i="3"/>
  <c r="B49" s="1"/>
  <c r="D21" i="2" s="1"/>
  <c r="J6" i="17"/>
  <c r="C76" i="3"/>
  <c r="B76" s="1"/>
  <c r="E19" i="2" s="1"/>
  <c r="I6" i="15"/>
  <c r="I6" i="6"/>
  <c r="C38" i="3"/>
  <c r="B38" s="1"/>
  <c r="D10" i="2" s="1"/>
  <c r="G24" i="3"/>
  <c r="B24" s="1"/>
  <c r="C25" i="2" s="1"/>
  <c r="G52" i="3"/>
  <c r="B52" s="1"/>
  <c r="D24" i="2" s="1"/>
  <c r="G81" i="3"/>
  <c r="B81" s="1"/>
  <c r="E24" i="2" s="1"/>
  <c r="G64" i="3"/>
  <c r="E41" i="2" s="1"/>
  <c r="J6" i="18"/>
  <c r="B50" i="3"/>
  <c r="D22" i="2" s="1"/>
  <c r="K6" i="18"/>
  <c r="B48" i="3"/>
  <c r="D20" i="2" s="1"/>
  <c r="B77" i="3"/>
  <c r="E20" i="2" s="1"/>
  <c r="E14" i="3"/>
  <c r="B14" s="1"/>
  <c r="C15" i="2" s="1"/>
  <c r="E13" i="3"/>
  <c r="B13" s="1"/>
  <c r="C14" i="2" s="1"/>
  <c r="E71" i="3"/>
  <c r="B71" s="1"/>
  <c r="E14" i="2" s="1"/>
  <c r="K6" i="10"/>
  <c r="E9" i="3"/>
  <c r="B9" s="1"/>
  <c r="C10" i="2" s="1"/>
  <c r="J6" i="4"/>
  <c r="E7" i="3"/>
  <c r="B7" s="1"/>
  <c r="C8" i="2" s="1"/>
  <c r="F46" i="3"/>
  <c r="B46" s="1"/>
  <c r="D18" i="2" s="1"/>
  <c r="F17" i="3"/>
  <c r="B17" s="1"/>
  <c r="C18" i="2" s="1"/>
  <c r="F75" i="3"/>
  <c r="B75" s="1"/>
  <c r="E18" i="2" s="1"/>
  <c r="F45" i="3"/>
  <c r="B45" s="1"/>
  <c r="D17" i="2" s="1"/>
  <c r="K6" i="11"/>
  <c r="F43" i="3"/>
  <c r="B72"/>
  <c r="E15" i="2" s="1"/>
  <c r="J6" i="11"/>
  <c r="B21" i="3"/>
  <c r="C22" i="2" s="1"/>
  <c r="B79" i="3"/>
  <c r="E22" i="2" s="1"/>
  <c r="B65" i="3"/>
  <c r="E8" i="2" s="1"/>
  <c r="D64" i="3" l="1"/>
  <c r="E38" i="2" s="1"/>
  <c r="D6" i="3"/>
  <c r="C38" i="2" s="1"/>
  <c r="F35" i="3"/>
  <c r="D40" i="2" s="1"/>
  <c r="E64" i="3"/>
  <c r="E39" i="2" s="1"/>
  <c r="E35" i="3"/>
  <c r="D39" i="2" s="1"/>
  <c r="B67" i="3"/>
  <c r="E10" i="2" s="1"/>
  <c r="E7" s="1"/>
  <c r="B60" i="3"/>
  <c r="D32" i="2" s="1"/>
  <c r="D35" i="3"/>
  <c r="D38" i="2" s="1"/>
  <c r="C6" i="3"/>
  <c r="C37" i="2" s="1"/>
  <c r="C64" i="3"/>
  <c r="E37" i="2" s="1"/>
  <c r="C35" i="3"/>
  <c r="D37" i="2" s="1"/>
  <c r="G6" i="3"/>
  <c r="C41" i="2" s="1"/>
  <c r="G35" i="3"/>
  <c r="D41" i="2" s="1"/>
  <c r="E6" i="3"/>
  <c r="C39" i="2" s="1"/>
  <c r="F6" i="3"/>
  <c r="C40" i="2" s="1"/>
  <c r="F64" i="3"/>
  <c r="E40" i="2" s="1"/>
  <c r="B43" i="3"/>
  <c r="D15" i="2" s="1"/>
  <c r="B19" i="3"/>
  <c r="D8" i="2"/>
  <c r="B35" i="3" l="1"/>
  <c r="B64"/>
  <c r="C36" i="2"/>
  <c r="E36"/>
  <c r="D36"/>
  <c r="D7"/>
  <c r="C20"/>
  <c r="C7" s="1"/>
  <c r="B6" i="3"/>
</calcChain>
</file>

<file path=xl/sharedStrings.xml><?xml version="1.0" encoding="utf-8"?>
<sst xmlns="http://schemas.openxmlformats.org/spreadsheetml/2006/main" count="1755" uniqueCount="516">
  <si>
    <t>□ 은 평 구</t>
  </si>
  <si>
    <t>□ 강 동 구</t>
  </si>
  <si>
    <t>□ 도 봉 구</t>
  </si>
  <si>
    <t>□ 마 포 구</t>
  </si>
  <si>
    <t>□ 서 초 구</t>
  </si>
  <si>
    <t>코원</t>
  </si>
  <si>
    <t>□ 동 작 구</t>
  </si>
  <si>
    <t>대륜</t>
  </si>
  <si>
    <t>□ 양 천 구</t>
  </si>
  <si>
    <t>□ 강 서 구</t>
  </si>
  <si>
    <t>□ 구 로 구</t>
  </si>
  <si>
    <t>시 점</t>
  </si>
  <si>
    <t>강남구 소규모</t>
  </si>
  <si>
    <t>□ 강 남 구</t>
  </si>
  <si>
    <t>배관연장
(m)</t>
  </si>
  <si>
    <t>소계</t>
  </si>
  <si>
    <t>□ 중 랑 구</t>
  </si>
  <si>
    <t>□ 금 천 구</t>
  </si>
  <si>
    <t>금천</t>
  </si>
  <si>
    <t>노원</t>
  </si>
  <si>
    <t>송파</t>
  </si>
  <si>
    <t>□ 광 진 구</t>
  </si>
  <si>
    <t>구로</t>
  </si>
  <si>
    <t>강동</t>
  </si>
  <si>
    <t>강북</t>
  </si>
  <si>
    <t>회사명</t>
  </si>
  <si>
    <t>합계</t>
  </si>
  <si>
    <t>□ 용 산 구</t>
  </si>
  <si>
    <t>영등포</t>
  </si>
  <si>
    <t>도봉</t>
  </si>
  <si>
    <t>강남</t>
  </si>
  <si>
    <t>동 명</t>
  </si>
  <si>
    <t>마포</t>
  </si>
  <si>
    <t>㈜예스코</t>
  </si>
  <si>
    <t>서울</t>
  </si>
  <si>
    <t>양천</t>
  </si>
  <si>
    <t>강서</t>
  </si>
  <si>
    <t>은평</t>
  </si>
  <si>
    <t>관악</t>
  </si>
  <si>
    <t>서초</t>
  </si>
  <si>
    <t>동작</t>
  </si>
  <si>
    <t>□ 송 파 구</t>
  </si>
  <si>
    <t>□ 강 북 구</t>
  </si>
  <si>
    <t>용산</t>
  </si>
  <si>
    <t>□ 노 원 구</t>
  </si>
  <si>
    <t>종로</t>
  </si>
  <si>
    <t>예스코</t>
  </si>
  <si>
    <t>동대문</t>
  </si>
  <si>
    <t>중구</t>
  </si>
  <si>
    <t>서대문</t>
  </si>
  <si>
    <t>중랑</t>
  </si>
  <si>
    <t>성북</t>
  </si>
  <si>
    <t>□ 관 악 구</t>
  </si>
  <si>
    <t>공급가구
(가구)</t>
  </si>
  <si>
    <t>광진</t>
  </si>
  <si>
    <t>(주)대륜E&amp;S</t>
  </si>
  <si>
    <t>구간수</t>
  </si>
  <si>
    <t>비고</t>
  </si>
  <si>
    <t>성동</t>
  </si>
  <si>
    <t xml:space="preserve"> </t>
  </si>
  <si>
    <t>공사비
(백만원)</t>
  </si>
  <si>
    <t>(주)예스코</t>
  </si>
  <si>
    <t>공 사 명</t>
  </si>
  <si>
    <t>코원에너지서비스㈜</t>
  </si>
  <si>
    <t>투자비
(백만)</t>
  </si>
  <si>
    <t>□ 영 등 포 구</t>
  </si>
  <si>
    <t>관리
NO</t>
  </si>
  <si>
    <t>종   점</t>
  </si>
  <si>
    <t>□ 중 구</t>
  </si>
  <si>
    <t>시   점</t>
  </si>
  <si>
    <t>□ 성 동 구</t>
  </si>
  <si>
    <t>배관설치연장
(m)</t>
  </si>
  <si>
    <t>공사기간(월)</t>
  </si>
  <si>
    <t>배관연장(m)</t>
  </si>
  <si>
    <t>서 울 특 별 시</t>
  </si>
  <si>
    <t>서울도시가스㈜</t>
  </si>
  <si>
    <t>□ 성 북 구</t>
  </si>
  <si>
    <t xml:space="preserve">      ○ 자치구별 </t>
  </si>
  <si>
    <r>
      <t xml:space="preserve">□ </t>
    </r>
    <r>
      <rPr>
        <b/>
        <sz val="14"/>
        <color rgb="FF000000"/>
        <rFont val="HY견고딕"/>
        <family val="1"/>
        <charset val="129"/>
      </rPr>
      <t>종 로 구</t>
    </r>
  </si>
  <si>
    <t>준공</t>
  </si>
  <si>
    <t xml:space="preserve">      ○ 회사별 </t>
  </si>
  <si>
    <t>자치구별</t>
  </si>
  <si>
    <t>착공</t>
  </si>
  <si>
    <t>□ 서 대 문 구</t>
  </si>
  <si>
    <t>□ 동 대 문 구</t>
  </si>
  <si>
    <t>동명</t>
  </si>
  <si>
    <t>공사명</t>
  </si>
  <si>
    <t>계</t>
  </si>
  <si>
    <t>종 점</t>
  </si>
  <si>
    <t xml:space="preserve">      ○ 배관설치연장(m)</t>
  </si>
  <si>
    <t>공   사   구   간</t>
  </si>
  <si>
    <t xml:space="preserve">      ○ 공급가구(가구)</t>
  </si>
  <si>
    <t>□ 도시가스 공급시설공사 시행 계획</t>
  </si>
  <si>
    <t xml:space="preserve">      ○ 투자비(백만원)</t>
  </si>
  <si>
    <t>인입관(가정,외부)</t>
  </si>
  <si>
    <t xml:space="preserve"> 서울 </t>
  </si>
  <si>
    <t xml:space="preserve"> - </t>
  </si>
  <si>
    <t>은평구</t>
  </si>
  <si>
    <t xml:space="preserve"> 북아현동 </t>
  </si>
  <si>
    <t xml:space="preserve"> 북아현1-3구역 </t>
  </si>
  <si>
    <t xml:space="preserve"> 영업투자 비계획 </t>
  </si>
  <si>
    <t>하왕십리동</t>
  </si>
  <si>
    <t>계</t>
    <phoneticPr fontId="33" type="noConversion"/>
  </si>
  <si>
    <t>한남동</t>
  </si>
  <si>
    <t>금호20구역</t>
  </si>
  <si>
    <t>종로구</t>
  </si>
  <si>
    <t>전체</t>
  </si>
  <si>
    <t>2</t>
  </si>
  <si>
    <t>12</t>
  </si>
  <si>
    <t>7</t>
  </si>
  <si>
    <t>용산구</t>
  </si>
  <si>
    <t>1</t>
  </si>
  <si>
    <t>11</t>
  </si>
  <si>
    <t>9</t>
  </si>
  <si>
    <t>8</t>
  </si>
  <si>
    <t>5</t>
  </si>
  <si>
    <t>6</t>
  </si>
  <si>
    <t xml:space="preserve"> 홍은동 </t>
  </si>
  <si>
    <t>4</t>
  </si>
  <si>
    <t>단지내</t>
  </si>
  <si>
    <t>10</t>
  </si>
  <si>
    <t xml:space="preserve"> 남가좌동 </t>
  </si>
  <si>
    <t>마포구</t>
  </si>
  <si>
    <t xml:space="preserve"> 성산동 </t>
  </si>
  <si>
    <t xml:space="preserve"> 107-1 </t>
  </si>
  <si>
    <t>3</t>
  </si>
  <si>
    <t>영등포동</t>
  </si>
  <si>
    <t>여의도동</t>
  </si>
  <si>
    <t>대림동</t>
  </si>
  <si>
    <t>영등포구</t>
  </si>
  <si>
    <t>동작구</t>
  </si>
  <si>
    <t xml:space="preserve">501번지 </t>
  </si>
  <si>
    <t xml:space="preserve"> 노량진1동 </t>
  </si>
  <si>
    <t>서초구</t>
  </si>
  <si>
    <t>서초동</t>
  </si>
  <si>
    <t>소계</t>
    <phoneticPr fontId="33" type="noConversion"/>
  </si>
  <si>
    <t xml:space="preserve"> </t>
    <phoneticPr fontId="33" type="noConversion"/>
  </si>
  <si>
    <t>도시가스 공급시설 공사계획</t>
    <phoneticPr fontId="33" type="noConversion"/>
  </si>
  <si>
    <t xml:space="preserve"> </t>
    <phoneticPr fontId="33" type="noConversion"/>
  </si>
  <si>
    <t>→도로관리부서(시,자치구) 및 가스안전공사</t>
  </si>
  <si>
    <t xml:space="preserve">    ○ 공사시행 절차에 따른 유관기관 행정절차의 신속한 처리 유도</t>
  </si>
  <si>
    <t xml:space="preserve">    ○ 미공급 지역해소를 위한 보급확대 추진</t>
    <phoneticPr fontId="33" type="noConversion"/>
  </si>
  <si>
    <t>2. 중점 추진 계획</t>
  </si>
  <si>
    <t>2017년</t>
    <phoneticPr fontId="33" type="noConversion"/>
  </si>
  <si>
    <t>신규보급가구
(가구)</t>
  </si>
  <si>
    <t>배관설치
(m)</t>
  </si>
  <si>
    <t>연도별</t>
  </si>
  <si>
    <t xml:space="preserve"> 1. 공급 목표</t>
  </si>
  <si>
    <t>□ 추진 개요</t>
  </si>
  <si>
    <t xml:space="preserve"> 청정연료인 도시가스의 지속적인 보급확대를 위한『도시가스 공급시설  </t>
    <phoneticPr fontId="33" type="noConversion"/>
  </si>
  <si>
    <t>도시가스 공급시설 2개년 공사계획</t>
    <phoneticPr fontId="33" type="noConversion"/>
  </si>
  <si>
    <t xml:space="preserve"> 공사계획』을 수립·시행하여,  보급 확대에 주력하고자 함</t>
    <phoneticPr fontId="33" type="noConversion"/>
  </si>
  <si>
    <t>숭인동 오피스텔</t>
  </si>
  <si>
    <t>숭인동</t>
  </si>
  <si>
    <t>298-9</t>
  </si>
  <si>
    <t>단지경계</t>
  </si>
  <si>
    <t>국립어린이과학관</t>
  </si>
  <si>
    <t>와룡동</t>
  </si>
  <si>
    <t>270</t>
  </si>
  <si>
    <t>돈의문박물관</t>
  </si>
  <si>
    <t>신문로2가</t>
  </si>
  <si>
    <t>만리2구역 주택 재개발 사업</t>
  </si>
  <si>
    <t xml:space="preserve">만리동2가 </t>
  </si>
  <si>
    <t>176-1</t>
  </si>
  <si>
    <t>만리1구역 주택재개발 사업</t>
  </si>
  <si>
    <t>만리동2가</t>
  </si>
  <si>
    <t>아스트리아호텔</t>
  </si>
  <si>
    <t>남학동</t>
  </si>
  <si>
    <t>13-2</t>
  </si>
  <si>
    <t>남대문구역 7-2,9-2지구</t>
  </si>
  <si>
    <t>회현동1가</t>
  </si>
  <si>
    <t>194-19</t>
  </si>
  <si>
    <t>E.N.A호텔(서소문8-2지구)</t>
  </si>
  <si>
    <t xml:space="preserve">서소문동 </t>
  </si>
  <si>
    <t>120-13</t>
  </si>
  <si>
    <t>북창동12-1호텔</t>
  </si>
  <si>
    <t>북창동</t>
  </si>
  <si>
    <t>12-1</t>
  </si>
  <si>
    <t>나인트리호텔</t>
  </si>
  <si>
    <t>초동</t>
  </si>
  <si>
    <t>72-10</t>
  </si>
  <si>
    <t>주교동섬유공장</t>
  </si>
  <si>
    <t>주교동</t>
  </si>
  <si>
    <t>한남몽특계2-1구역</t>
  </si>
  <si>
    <t>왕십리3구역</t>
  </si>
  <si>
    <t xml:space="preserve">하왕십리동 </t>
  </si>
  <si>
    <t>성수동서울숲</t>
  </si>
  <si>
    <t>성수1가동</t>
  </si>
  <si>
    <t>56-1</t>
  </si>
  <si>
    <t>하왕1-5구역</t>
  </si>
  <si>
    <t>아펠타워</t>
  </si>
  <si>
    <t>도선동</t>
  </si>
  <si>
    <t>금호고등학교</t>
  </si>
  <si>
    <t>도이치모터스BMW</t>
  </si>
  <si>
    <t>547-1</t>
  </si>
  <si>
    <t>성수별관신축</t>
  </si>
  <si>
    <t>성수2가동</t>
  </si>
  <si>
    <t>273-61</t>
  </si>
  <si>
    <t>구의3구역재정비촉진구역</t>
  </si>
  <si>
    <t>구의동</t>
  </si>
  <si>
    <t>244-5</t>
  </si>
  <si>
    <t>자양4재정비촉진구역</t>
  </si>
  <si>
    <t>자양동</t>
  </si>
  <si>
    <t>778-6</t>
  </si>
  <si>
    <t>광진캠퍼스시티(오피스텔)</t>
  </si>
  <si>
    <t>화양동</t>
  </si>
  <si>
    <t>21-20</t>
  </si>
  <si>
    <t>건대힐스도시형생활주택</t>
  </si>
  <si>
    <t>499-19</t>
  </si>
  <si>
    <t>광진경찰서</t>
  </si>
  <si>
    <t>254-31</t>
  </si>
  <si>
    <t>답십리18구역 주택재개발</t>
  </si>
  <si>
    <t>답십리동</t>
  </si>
  <si>
    <t>98</t>
  </si>
  <si>
    <t>청계와이즈노벨리아</t>
  </si>
  <si>
    <t>463-2</t>
  </si>
  <si>
    <t>이문동 오피스텔</t>
  </si>
  <si>
    <t>이문1동</t>
  </si>
  <si>
    <t>341-41</t>
  </si>
  <si>
    <t>용두동 오피스텔</t>
  </si>
  <si>
    <t>용두동</t>
  </si>
  <si>
    <t>130-4</t>
  </si>
  <si>
    <t>용두동원룸</t>
  </si>
  <si>
    <t>130-12</t>
  </si>
  <si>
    <t>답십리다세대주택</t>
  </si>
  <si>
    <t>474-3</t>
  </si>
  <si>
    <t>제기동경동시장</t>
  </si>
  <si>
    <t>10-12</t>
  </si>
  <si>
    <t>제기동992-3</t>
  </si>
  <si>
    <t>용두문화복지센터</t>
  </si>
  <si>
    <t>29-3</t>
  </si>
  <si>
    <t>홍릉시연장</t>
  </si>
  <si>
    <t>12-4</t>
  </si>
  <si>
    <t>묵1구역재건축</t>
  </si>
  <si>
    <t>묵동</t>
  </si>
  <si>
    <t>81-17</t>
  </si>
  <si>
    <t>신내3지구국민임대주택</t>
  </si>
  <si>
    <t>신내1동</t>
  </si>
  <si>
    <t>214-4</t>
  </si>
  <si>
    <t>돈암동 13번지 주변</t>
  </si>
  <si>
    <t>돈암동</t>
  </si>
  <si>
    <t>413-14</t>
  </si>
  <si>
    <t>413-125</t>
  </si>
  <si>
    <t>성북동 29번지 주변</t>
  </si>
  <si>
    <t>성북동</t>
  </si>
  <si>
    <t>29-15</t>
  </si>
  <si>
    <t>29-17</t>
  </si>
  <si>
    <t>보문3구역 주택재개발</t>
  </si>
  <si>
    <t>보문동6가</t>
  </si>
  <si>
    <t>돈암코오롱아파트</t>
  </si>
  <si>
    <t>3월</t>
  </si>
  <si>
    <t>11월</t>
  </si>
  <si>
    <t xml:space="preserve">연료전환(3건)    </t>
  </si>
  <si>
    <t>12월</t>
  </si>
  <si>
    <t xml:space="preserve"> 한강로3가 40번지 일대 공급관 공사</t>
  </si>
  <si>
    <t xml:space="preserve">   한강로3가   </t>
  </si>
  <si>
    <t xml:space="preserve">40-463  </t>
  </si>
  <si>
    <t xml:space="preserve">40-141  </t>
  </si>
  <si>
    <t xml:space="preserve"> 한강로2가 191번지 배관공사 </t>
  </si>
  <si>
    <t xml:space="preserve"> 한강로2가 </t>
  </si>
  <si>
    <t>191</t>
  </si>
  <si>
    <t xml:space="preserve"> 191 </t>
  </si>
  <si>
    <t xml:space="preserve">용산역 전면 2구역  </t>
  </si>
  <si>
    <t xml:space="preserve">   한강로2가    </t>
  </si>
  <si>
    <t xml:space="preserve">392  </t>
  </si>
  <si>
    <t xml:space="preserve">392   </t>
  </si>
  <si>
    <t xml:space="preserve">용산역 전면 3구역  </t>
  </si>
  <si>
    <t xml:space="preserve">   342   </t>
  </si>
  <si>
    <t xml:space="preserve">342   </t>
  </si>
  <si>
    <t xml:space="preserve">용산터미널 관광호텔   </t>
  </si>
  <si>
    <t xml:space="preserve">   한강로3가    </t>
  </si>
  <si>
    <t xml:space="preserve">40-969   </t>
  </si>
  <si>
    <t xml:space="preserve"> 용산구 </t>
  </si>
  <si>
    <t xml:space="preserve">영업투자 비계획   </t>
  </si>
  <si>
    <t xml:space="preserve">인입관(가정,외부)  </t>
  </si>
  <si>
    <t xml:space="preserve"> 은평뉴타운 상업용지 3BL(엘크루) </t>
  </si>
  <si>
    <t xml:space="preserve"> 진관동 </t>
  </si>
  <si>
    <t xml:space="preserve"> 상업용지 3BL </t>
  </si>
  <si>
    <t>구파발역 메디컬빌딩 이설공사</t>
  </si>
  <si>
    <t>진관동</t>
  </si>
  <si>
    <t>롯데쇼핑몰 앞</t>
  </si>
  <si>
    <t>메디컬빌딩</t>
  </si>
  <si>
    <t xml:space="preserve">연료전환(6건)    </t>
  </si>
  <si>
    <t xml:space="preserve">   서울   </t>
  </si>
  <si>
    <t xml:space="preserve">  서울  </t>
  </si>
  <si>
    <t xml:space="preserve"> 홍은12구역 주택재개발 </t>
  </si>
  <si>
    <t xml:space="preserve"> 남가좌동 105-37외9 (도시형생활주택)</t>
  </si>
  <si>
    <t xml:space="preserve"> 홍은초교정압실 이설공사 </t>
  </si>
  <si>
    <t>홍제동</t>
  </si>
  <si>
    <t>287-207</t>
  </si>
  <si>
    <t xml:space="preserve"> 남가좌동 224번지 공급관 LOOP공사</t>
  </si>
  <si>
    <t>남가좌동</t>
  </si>
  <si>
    <t>377</t>
  </si>
  <si>
    <t>353-1</t>
  </si>
  <si>
    <t xml:space="preserve"> 북아현 뉴타운 1-2구역 LOOP공사</t>
  </si>
  <si>
    <t>북아현뉴타운</t>
  </si>
  <si>
    <t>1-2구역 단지내</t>
  </si>
  <si>
    <t xml:space="preserve">연료전환(5건)    </t>
  </si>
  <si>
    <t>서대문구</t>
  </si>
  <si>
    <t xml:space="preserve">와부공사(가정,외부)  </t>
  </si>
  <si>
    <t xml:space="preserve">연료전환(8건)    </t>
  </si>
  <si>
    <t xml:space="preserve"> 아현제3구역내 택지12 공동주택</t>
  </si>
  <si>
    <t>아현동</t>
  </si>
  <si>
    <t xml:space="preserve"> 아현1-3구역 아이파크</t>
  </si>
  <si>
    <t xml:space="preserve"> 신공덕동 3-3 오피스텔</t>
  </si>
  <si>
    <t>신공덕동</t>
  </si>
  <si>
    <t>3-3</t>
  </si>
  <si>
    <t xml:space="preserve"> 성산동 592-3 오피스텔  </t>
  </si>
  <si>
    <t xml:space="preserve">592-3 </t>
  </si>
  <si>
    <t xml:space="preserve"> 592-3 </t>
  </si>
  <si>
    <t xml:space="preserve"> 마포로 1-54지구 </t>
  </si>
  <si>
    <t xml:space="preserve"> 공덕동 </t>
  </si>
  <si>
    <t xml:space="preserve"> 445-1 </t>
  </si>
  <si>
    <t xml:space="preserve"> 서교호텔 재건축</t>
  </si>
  <si>
    <t>서교동</t>
  </si>
  <si>
    <t>354-5</t>
  </si>
  <si>
    <t xml:space="preserve"> 강서구 </t>
  </si>
  <si>
    <t xml:space="preserve">외부공사(가정,외부)  </t>
  </si>
  <si>
    <t xml:space="preserve">마곡집단에너지공급설비 </t>
  </si>
  <si>
    <t xml:space="preserve"> 마곡동 </t>
  </si>
  <si>
    <t xml:space="preserve"> 56-22 </t>
  </si>
  <si>
    <t xml:space="preserve"> 56-23 </t>
  </si>
  <si>
    <t>염창동 서울호텔신축 인근 공급관</t>
  </si>
  <si>
    <t xml:space="preserve"> 염창동 </t>
  </si>
  <si>
    <t xml:space="preserve"> 284-96 </t>
  </si>
  <si>
    <t xml:space="preserve"> 20-85 </t>
  </si>
  <si>
    <t xml:space="preserve"> 화곡6동1135-1번지  이설공사 </t>
  </si>
  <si>
    <t xml:space="preserve"> 화곡동 </t>
  </si>
  <si>
    <t xml:space="preserve">1135-1  </t>
  </si>
  <si>
    <t xml:space="preserve">  화곡동680-50번지 신규정압실 설치 및 본,공급관  </t>
  </si>
  <si>
    <t xml:space="preserve">163-7  </t>
  </si>
  <si>
    <t xml:space="preserve">680-50  </t>
  </si>
  <si>
    <t xml:space="preserve"> 마곡3공구 양천길 공급관 교체공사(2)  </t>
  </si>
  <si>
    <t xml:space="preserve"> 가양동 </t>
  </si>
  <si>
    <t xml:space="preserve">  가양변전소 앞  </t>
  </si>
  <si>
    <t xml:space="preserve">    서울    </t>
  </si>
  <si>
    <t xml:space="preserve"> 연료전환(3건)     </t>
  </si>
  <si>
    <t xml:space="preserve"> 양천구 </t>
  </si>
  <si>
    <t xml:space="preserve"> 와부공사(가정,외부)   </t>
  </si>
  <si>
    <t xml:space="preserve"> 영업투자 비계획    </t>
  </si>
  <si>
    <t xml:space="preserve">연료전환(9건)    </t>
  </si>
  <si>
    <t>대림3주택 재건축</t>
  </si>
  <si>
    <t>917-49</t>
  </si>
  <si>
    <t>당산4구역</t>
  </si>
  <si>
    <t>당산동4가</t>
  </si>
  <si>
    <t>16</t>
  </si>
  <si>
    <t xml:space="preserve">영등포뉴타운1-4구역 인근 공급관 </t>
  </si>
  <si>
    <t>94-200</t>
  </si>
  <si>
    <t>45-1</t>
  </si>
  <si>
    <t>서을</t>
  </si>
  <si>
    <t>한림대학교 강남성심병원 제2신관 신축</t>
  </si>
  <si>
    <t>978-13</t>
  </si>
  <si>
    <t>963-5</t>
  </si>
  <si>
    <t>영등포동2가 94-129호 주상복합</t>
  </si>
  <si>
    <t xml:space="preserve"> 94-253</t>
  </si>
  <si>
    <t xml:space="preserve"> 94-129</t>
  </si>
  <si>
    <t>잠사회관 재건축(오피스텔)</t>
  </si>
  <si>
    <t xml:space="preserve"> 17-9</t>
  </si>
  <si>
    <t>17-9</t>
  </si>
  <si>
    <t>문래동5가 13번지 주택정비사업</t>
  </si>
  <si>
    <t>문래동5가</t>
  </si>
  <si>
    <t xml:space="preserve"> 13</t>
  </si>
  <si>
    <t>13</t>
  </si>
  <si>
    <t>양평동3가 임대아파트</t>
  </si>
  <si>
    <t>양평동3가</t>
  </si>
  <si>
    <t>29-1</t>
  </si>
  <si>
    <t xml:space="preserve"> 월드컵대교건설 이설공사 </t>
  </si>
  <si>
    <t>양화동</t>
  </si>
  <si>
    <t xml:space="preserve"> 156 </t>
  </si>
  <si>
    <t xml:space="preserve"> 서부간선지하화 이설공사 </t>
  </si>
  <si>
    <t>양평동6가</t>
  </si>
  <si>
    <t xml:space="preserve"> 83 </t>
  </si>
  <si>
    <t xml:space="preserve">83 </t>
  </si>
  <si>
    <t>양평동5가 131-1,7 공급관공사</t>
  </si>
  <si>
    <t>양평동5가</t>
  </si>
  <si>
    <t>131-1</t>
  </si>
  <si>
    <t>131-7</t>
  </si>
  <si>
    <t>양평동2가 22-3 도시가스 공사</t>
  </si>
  <si>
    <t>양평동2가</t>
  </si>
  <si>
    <t>22-3</t>
  </si>
  <si>
    <t>대림동 도시생활형주택 공급관</t>
  </si>
  <si>
    <t>대림2동</t>
  </si>
  <si>
    <t>993-13</t>
  </si>
  <si>
    <t>994-1</t>
  </si>
  <si>
    <t xml:space="preserve"> 연료전환(6건)     </t>
  </si>
  <si>
    <t xml:space="preserve"> 외부공사(가정,외부)   </t>
  </si>
  <si>
    <t xml:space="preserve"> 상도3동 301번지 압력보완공사 </t>
  </si>
  <si>
    <t>상도3동</t>
  </si>
  <si>
    <t xml:space="preserve">301번지 일대 </t>
  </si>
  <si>
    <t xml:space="preserve"> 301번지 일대 </t>
  </si>
  <si>
    <t xml:space="preserve"> 사당1동 1047번지 일대 LOOP공사  </t>
  </si>
  <si>
    <t>사당동</t>
  </si>
  <si>
    <t xml:space="preserve"> 1047-5 </t>
  </si>
  <si>
    <t xml:space="preserve"> 1047-11 </t>
  </si>
  <si>
    <t xml:space="preserve"> 노량진 주거복합시설 신축  </t>
  </si>
  <si>
    <t xml:space="preserve"> 129-1 </t>
  </si>
  <si>
    <t xml:space="preserve"> 대방동 유한향행 인입밸브 철거공사  </t>
  </si>
  <si>
    <t>대방동</t>
  </si>
  <si>
    <t xml:space="preserve"> 49-6 </t>
  </si>
  <si>
    <t>49-6</t>
  </si>
  <si>
    <t xml:space="preserve"> 대방동 501번지 밸브 교체공사  </t>
  </si>
  <si>
    <t xml:space="preserve"> 501번지 </t>
  </si>
  <si>
    <t xml:space="preserve">사당동 MOV 밸브설치공사  </t>
  </si>
  <si>
    <t>상도동</t>
  </si>
  <si>
    <t xml:space="preserve">  1044-42  </t>
  </si>
  <si>
    <t xml:space="preserve"> 1044-42 </t>
  </si>
  <si>
    <t xml:space="preserve">서초동 꽃마을 복합시설 신축공사 </t>
  </si>
  <si>
    <t xml:space="preserve"> 1497-1 </t>
  </si>
  <si>
    <t xml:space="preserve"> 1501-1 </t>
  </si>
  <si>
    <t xml:space="preserve">신반포5차재건축 </t>
  </si>
  <si>
    <t xml:space="preserve"> 반포3동 </t>
  </si>
  <si>
    <t xml:space="preserve">64-8  </t>
  </si>
  <si>
    <t xml:space="preserve">잠원동 71-8번지 </t>
  </si>
  <si>
    <t xml:space="preserve"> 잠원동  </t>
  </si>
  <si>
    <t xml:space="preserve">방배2동 447-7호앞 밸브철거 공사 </t>
  </si>
  <si>
    <t>방배2동</t>
  </si>
  <si>
    <t xml:space="preserve">447-7 </t>
  </si>
  <si>
    <t xml:space="preserve">방배3동 479-5호앞 밸브교체 공사 </t>
  </si>
  <si>
    <t>방배3동</t>
  </si>
  <si>
    <t xml:space="preserve">479-5 </t>
  </si>
  <si>
    <t xml:space="preserve"> 479-5 </t>
  </si>
  <si>
    <t xml:space="preserve">반포골프백화점 앞 중압밸브 교체공사 </t>
  </si>
  <si>
    <t>반포4동</t>
  </si>
  <si>
    <t>귀뚜라미</t>
  </si>
  <si>
    <t>남부순환로 평탄화구간 이설</t>
  </si>
  <si>
    <t>신정3</t>
  </si>
  <si>
    <t>남부순환로</t>
  </si>
  <si>
    <t>자체</t>
  </si>
  <si>
    <t>관내소규모</t>
  </si>
  <si>
    <t>귀뚜라미도시가스㈜</t>
    <phoneticPr fontId="33" type="noConversion"/>
  </si>
  <si>
    <t>구로동 1257~151</t>
  </si>
  <si>
    <t>구로6</t>
  </si>
  <si>
    <t>안양교 확장 공사 구간 이설</t>
  </si>
  <si>
    <t>구로1</t>
  </si>
  <si>
    <t>안양교 확장 구간</t>
  </si>
  <si>
    <t>성공회대 정압기 이전설치</t>
  </si>
  <si>
    <t>항</t>
  </si>
  <si>
    <t>성공회대</t>
  </si>
  <si>
    <t>항동 보급자리주택</t>
  </si>
  <si>
    <t>보금자리주택</t>
  </si>
  <si>
    <r>
      <t xml:space="preserve">2017년도 지역별
</t>
    </r>
    <r>
      <rPr>
        <b/>
        <sz val="26"/>
        <color rgb="FF000000"/>
        <rFont val="서울남산체 EB"/>
        <family val="3"/>
        <charset val="129"/>
      </rPr>
      <t>도시가스 공급시설 공사계획</t>
    </r>
    <phoneticPr fontId="33" type="noConversion"/>
  </si>
  <si>
    <t xml:space="preserve">  1. 2017년 시행 계획</t>
    <phoneticPr fontId="33" type="noConversion"/>
  </si>
  <si>
    <t xml:space="preserve">  2. 2017년 회사별 통계(정리)</t>
    <phoneticPr fontId="33" type="noConversion"/>
  </si>
  <si>
    <t>길음동</t>
  </si>
  <si>
    <t>월곡동</t>
  </si>
  <si>
    <t>장위동</t>
  </si>
  <si>
    <t>수유동 수유시장 주변공급관</t>
  </si>
  <si>
    <t>수유동</t>
  </si>
  <si>
    <t>10월</t>
  </si>
  <si>
    <t>수유동 183-2번지 주변공급관</t>
  </si>
  <si>
    <t>우이동 우이콘도미니엄 지역정압기 및 본,공급관</t>
  </si>
  <si>
    <t>우이동</t>
  </si>
  <si>
    <t>미아동 860-45번지 주변공급관</t>
  </si>
  <si>
    <t>미아동</t>
  </si>
  <si>
    <t xml:space="preserve">3월 </t>
  </si>
  <si>
    <t>미아동 6,7번지 주변공급관</t>
  </si>
  <si>
    <t>미아동 237-12번지 주변공급관</t>
  </si>
  <si>
    <t xml:space="preserve">도봉동 62-1번지 투웨니퍼스트 주변공급관 </t>
  </si>
  <si>
    <t>도봉동</t>
  </si>
  <si>
    <t>쌍문동 533-3번지 주변공급관</t>
  </si>
  <si>
    <t>쌍문동</t>
  </si>
  <si>
    <t>월계동 46-1 석계역 주변공급관</t>
  </si>
  <si>
    <t>월계동</t>
  </si>
  <si>
    <t>상계주공8단지 재건축 주변공급관</t>
  </si>
  <si>
    <t>상계동</t>
  </si>
  <si>
    <t>노원구 화랑로 413 본관 LOOP</t>
  </si>
  <si>
    <t>공릉동</t>
  </si>
  <si>
    <t>화랑로 413</t>
  </si>
  <si>
    <t>화랑로 422</t>
  </si>
  <si>
    <t>코원</t>
    <phoneticPr fontId="33" type="noConversion"/>
  </si>
  <si>
    <t>서초구 소규모</t>
    <phoneticPr fontId="33" type="noConversion"/>
  </si>
  <si>
    <t>강동구 소규모</t>
    <phoneticPr fontId="33" type="noConversion"/>
  </si>
  <si>
    <t>강동구 천호동 448</t>
    <phoneticPr fontId="33" type="noConversion"/>
  </si>
  <si>
    <t>송파구 소규모</t>
    <phoneticPr fontId="33" type="noConversion"/>
  </si>
  <si>
    <t>송파구 방이동 47</t>
    <phoneticPr fontId="33" type="noConversion"/>
  </si>
  <si>
    <t>방이동 46</t>
    <phoneticPr fontId="33" type="noConversion"/>
  </si>
  <si>
    <t>방이동 47</t>
    <phoneticPr fontId="33" type="noConversion"/>
  </si>
  <si>
    <t>송파구 오금동 135</t>
    <phoneticPr fontId="33" type="noConversion"/>
  </si>
  <si>
    <t>오금동 134-9</t>
    <phoneticPr fontId="33" type="noConversion"/>
  </si>
  <si>
    <t>위례택지 3공구 본관</t>
    <phoneticPr fontId="33" type="noConversion"/>
  </si>
  <si>
    <t>위례택지 3공구</t>
    <phoneticPr fontId="33" type="noConversion"/>
  </si>
  <si>
    <t>오금동 99 오금공공주택지구</t>
    <phoneticPr fontId="33" type="noConversion"/>
  </si>
  <si>
    <t>오금동 99</t>
    <phoneticPr fontId="33" type="noConversion"/>
  </si>
  <si>
    <t>2018년</t>
    <phoneticPr fontId="33" type="noConversion"/>
  </si>
  <si>
    <t>( 2017~2018년 )</t>
    <phoneticPr fontId="33" type="noConversion"/>
  </si>
  <si>
    <t>2017년 3월</t>
    <phoneticPr fontId="33" type="noConversion"/>
  </si>
  <si>
    <t>(2개년, 2017~2018년)</t>
    <phoneticPr fontId="33" type="noConversion"/>
  </si>
  <si>
    <t xml:space="preserve"> 연료전환(8건)     </t>
  </si>
  <si>
    <t xml:space="preserve"> 관악구 </t>
  </si>
  <si>
    <t>관악구</t>
  </si>
  <si>
    <t xml:space="preserve"> 봉천12-2구역 재개발 정압실 및 본,공급관공사 </t>
  </si>
  <si>
    <t xml:space="preserve"> 청룡동 </t>
  </si>
  <si>
    <t xml:space="preserve">1538-37 </t>
  </si>
  <si>
    <t xml:space="preserve">94-188 </t>
  </si>
  <si>
    <t xml:space="preserve"> 신림~봉천 1공구 유지관리사무소 신축공사  </t>
  </si>
  <si>
    <t xml:space="preserve"> 미성동 </t>
  </si>
  <si>
    <t xml:space="preserve"> 1570-21 </t>
  </si>
  <si>
    <t xml:space="preserve">1570-21 </t>
  </si>
  <si>
    <t xml:space="preserve"> 관악구 구립 장애인복지관 리모델링공사  </t>
  </si>
  <si>
    <t xml:space="preserve"> 낙성대동 </t>
  </si>
  <si>
    <t xml:space="preserve">1660-4 </t>
  </si>
  <si>
    <t xml:space="preserve"> 청룡동 921-1 시장상가 도시가스공사  </t>
  </si>
  <si>
    <t xml:space="preserve">921-1 </t>
  </si>
  <si>
    <t xml:space="preserve"> 문성 배드민턴 신축공사  </t>
  </si>
  <si>
    <t xml:space="preserve">  미성동 </t>
  </si>
  <si>
    <t xml:space="preserve">산197-8 </t>
  </si>
  <si>
    <t xml:space="preserve">산197-3 </t>
  </si>
  <si>
    <t xml:space="preserve"> 우남빌딩 공급방식 변경공사  </t>
  </si>
  <si>
    <t xml:space="preserve"> 신림~봉천간 터널공사에 따른 이설공사  </t>
  </si>
  <si>
    <t>장위2구역 상길례공원 정압기 및 공급관</t>
  </si>
  <si>
    <t>길음, 월곡동 일대</t>
  </si>
  <si>
    <t>성북구 돌곶이로 152 주변공급관 LOOP</t>
  </si>
  <si>
    <t>돌곶이로 152</t>
  </si>
  <si>
    <t>장위로 159</t>
  </si>
  <si>
    <t>귀뚜라미</t>
    <phoneticPr fontId="33" type="noConversion"/>
  </si>
  <si>
    <t xml:space="preserve"> </t>
    <phoneticPr fontId="33" type="noConversion"/>
  </si>
</sst>
</file>

<file path=xl/styles.xml><?xml version="1.0" encoding="utf-8"?>
<styleSheet xmlns="http://schemas.openxmlformats.org/spreadsheetml/2006/main">
  <numFmts count="25">
    <numFmt numFmtId="41" formatCode="_-* #,##0_-;\-* #,##0_-;_-* &quot;-&quot;_-;_-@_-"/>
    <numFmt numFmtId="176" formatCode="0.0"/>
    <numFmt numFmtId="177" formatCode="#,##0_);[Red]\(#,##0\)"/>
    <numFmt numFmtId="178" formatCode="_-* #,##0.0_-;\-* #,##0.0_-;_-* &quot;-&quot;_-;_-@_-"/>
    <numFmt numFmtId="179" formatCode="_-* #,##0_-;&quot;₩&quot;\!\-* #,##0_-;_-* &quot;-&quot;_-;_-@_-"/>
    <numFmt numFmtId="180" formatCode="_-* #,##0.00_-;&quot;₩&quot;\!\-* #,##0.00_-;_-* &quot;-&quot;??_-;_-@_-"/>
    <numFmt numFmtId="181" formatCode="_ * #,##0_ ;_ * &quot;₩&quot;\!\-#,##0_ ;_ * &quot;-&quot;_ ;_ @_ "/>
    <numFmt numFmtId="182" formatCode="_ * #,##0.00_ ;_ * &quot;₩&quot;\!\-#,##0.00_ ;_ * &quot;-&quot;??_ ;_ @_ "/>
    <numFmt numFmtId="183" formatCode="_-* #,##0.0000_-;&quot;₩&quot;\!\-* #,##0.0000_-;_-* &quot;-&quot;????_-;_-@_-"/>
    <numFmt numFmtId="184" formatCode="_ * #,##0.00_ ;_ * &quot;₩&quot;\!\-#,##0.00_ ;_ * &quot;-&quot;_ ;_ @_ "/>
    <numFmt numFmtId="185" formatCode="_ * #,##0.000_ ;_ * &quot;₩&quot;\!\-#,##0.000_ ;_ * &quot;-&quot;_ ;_ @_ "/>
    <numFmt numFmtId="186" formatCode="_ * #,##0.0000_ ;_ * &quot;₩&quot;\!\-#,##0.0000_ ;_ * &quot;-&quot;_ ;_ @_ "/>
    <numFmt numFmtId="187" formatCode="#,##0;[Red]&quot;-&quot;#,##0"/>
    <numFmt numFmtId="188" formatCode="#,##0.00;[Red]&quot;-&quot;#,##0.00"/>
    <numFmt numFmtId="189" formatCode="#,##0.0;[Red]&quot;₩&quot;\!\(#,##0.0&quot;₩&quot;\!\)"/>
    <numFmt numFmtId="190" formatCode="#,##0.000;[Red]&quot;₩&quot;\!\(#,##0.000&quot;₩&quot;\!\)"/>
    <numFmt numFmtId="191" formatCode="0_);[Red]\(0\)"/>
    <numFmt numFmtId="192" formatCode="#,##0.0_);[Red]\(#,##0.0\)"/>
    <numFmt numFmtId="193" formatCode="0.0_);[Red]\(0.0\)"/>
    <numFmt numFmtId="194" formatCode="#,##0_ "/>
    <numFmt numFmtId="195" formatCode="mm&quot;월&quot;\ dd&quot;일&quot;"/>
    <numFmt numFmtId="196" formatCode="#,##0_ ;[Red]\-#,##0\ "/>
    <numFmt numFmtId="197" formatCode="\ @"/>
    <numFmt numFmtId="198" formatCode="\ @&quot;월&quot;"/>
    <numFmt numFmtId="199" formatCode="@&quot;월&quot;"/>
  </numFmts>
  <fonts count="111">
    <font>
      <sz val="11"/>
      <color rgb="FF000000"/>
      <name val="돋움"/>
    </font>
    <font>
      <sz val="11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바탕체"/>
      <family val="1"/>
      <charset val="129"/>
    </font>
    <font>
      <sz val="11"/>
      <color rgb="FF000000"/>
      <name val="Arial Narrow"/>
      <family val="2"/>
    </font>
    <font>
      <sz val="14"/>
      <color rgb="FF000000"/>
      <name val="HY견고딕"/>
      <family val="1"/>
      <charset val="129"/>
    </font>
    <font>
      <sz val="18"/>
      <color rgb="FF000000"/>
      <name val="HY견고딕"/>
      <family val="1"/>
      <charset val="129"/>
    </font>
    <font>
      <b/>
      <sz val="13"/>
      <color rgb="FF000000"/>
      <name val="HY신명조"/>
      <family val="1"/>
      <charset val="129"/>
    </font>
    <font>
      <sz val="15"/>
      <color rgb="FF000000"/>
      <name val="HY견고딕"/>
      <family val="1"/>
      <charset val="129"/>
    </font>
    <font>
      <b/>
      <sz val="14"/>
      <color rgb="FF000000"/>
      <name val="HY신명조"/>
      <family val="1"/>
      <charset val="129"/>
    </font>
    <font>
      <b/>
      <sz val="14"/>
      <color rgb="FF000000"/>
      <name val="Arial Narrow"/>
      <family val="2"/>
    </font>
    <font>
      <sz val="11"/>
      <color rgb="FF000000"/>
      <name val="굴림"/>
      <family val="3"/>
      <charset val="129"/>
    </font>
    <font>
      <sz val="11"/>
      <color rgb="FF000000"/>
      <name val="HY신명조"/>
      <family val="1"/>
      <charset val="129"/>
    </font>
    <font>
      <sz val="10"/>
      <color rgb="FF000000"/>
      <name val="HY신명조"/>
      <family val="1"/>
      <charset val="129"/>
    </font>
    <font>
      <sz val="24"/>
      <color rgb="FF000000"/>
      <name val="HY견고딕"/>
      <family val="1"/>
      <charset val="129"/>
    </font>
    <font>
      <sz val="9"/>
      <color rgb="FF000000"/>
      <name val="바탕체"/>
      <family val="1"/>
      <charset val="129"/>
    </font>
    <font>
      <sz val="9"/>
      <color rgb="FF000000"/>
      <name val="돋움"/>
      <family val="3"/>
      <charset val="129"/>
    </font>
    <font>
      <b/>
      <sz val="11"/>
      <color rgb="FF000000"/>
      <name val="굴림"/>
      <family val="3"/>
      <charset val="129"/>
    </font>
    <font>
      <sz val="13"/>
      <color rgb="FF000000"/>
      <name val="HY견고딕"/>
      <family val="1"/>
      <charset val="129"/>
    </font>
    <font>
      <sz val="13"/>
      <color rgb="FF0000FF"/>
      <name val="HY견고딕"/>
      <family val="1"/>
      <charset val="129"/>
    </font>
    <font>
      <b/>
      <sz val="11"/>
      <color rgb="FF000000"/>
      <name val="굴림체"/>
      <family val="3"/>
      <charset val="129"/>
    </font>
    <font>
      <sz val="10"/>
      <color rgb="FF000000"/>
      <name val="한컴바탕"/>
      <family val="1"/>
      <charset val="129"/>
    </font>
    <font>
      <b/>
      <sz val="9"/>
      <color rgb="FF000000"/>
      <name val="굴림"/>
      <family val="3"/>
      <charset val="129"/>
    </font>
    <font>
      <b/>
      <sz val="13"/>
      <color rgb="FF000000"/>
      <name val="HY견고딕"/>
      <family val="1"/>
      <charset val="129"/>
    </font>
    <font>
      <b/>
      <sz val="9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color rgb="FF0000FF"/>
      <name val="맑은 고딕"/>
      <family val="3"/>
      <charset val="129"/>
    </font>
    <font>
      <sz val="26"/>
      <color rgb="FF000000"/>
      <name val="서울남산체 EB"/>
      <family val="3"/>
      <charset val="129"/>
    </font>
    <font>
      <sz val="26"/>
      <color rgb="FF000000"/>
      <name val="HY견명조"/>
      <family val="1"/>
      <charset val="129"/>
    </font>
    <font>
      <sz val="20"/>
      <color rgb="FF000000"/>
      <name val="08서울남산체 EB"/>
      <family val="3"/>
      <charset val="129"/>
    </font>
    <font>
      <b/>
      <sz val="14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name val="맑은 고딕"/>
      <family val="3"/>
      <charset val="129"/>
      <scheme val="minor"/>
    </font>
    <font>
      <b/>
      <sz val="48"/>
      <name val="돋움"/>
      <family val="3"/>
      <charset val="129"/>
    </font>
    <font>
      <sz val="11"/>
      <color rgb="FF0070C0"/>
      <name val="굴림체"/>
      <family val="3"/>
      <charset val="129"/>
    </font>
    <font>
      <sz val="10"/>
      <name val="새굴림"/>
      <family val="1"/>
      <charset val="129"/>
    </font>
    <font>
      <sz val="11"/>
      <name val="새굴림"/>
      <family val="1"/>
      <charset val="129"/>
    </font>
    <font>
      <sz val="12"/>
      <color indexed="8"/>
      <name val="바탕체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굴림체"/>
      <family val="3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name val="¹UAAA¼"/>
      <family val="1"/>
      <charset val="129"/>
    </font>
    <font>
      <sz val="1"/>
      <color indexed="8"/>
      <name val="Courier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name val="굴림"/>
      <family val="3"/>
      <charset val="129"/>
    </font>
    <font>
      <sz val="24"/>
      <color rgb="FF000000"/>
      <name val="08서울남산체 EB"/>
      <family val="3"/>
      <charset val="129"/>
    </font>
    <font>
      <b/>
      <sz val="26"/>
      <color rgb="FF000000"/>
      <name val="서울남산체 EB"/>
      <family val="3"/>
      <charset val="129"/>
    </font>
    <font>
      <b/>
      <sz val="22"/>
      <color rgb="FF000000"/>
      <name val="08서울남산체 EB"/>
      <family val="3"/>
      <charset val="129"/>
    </font>
    <font>
      <sz val="28"/>
      <color rgb="FF000000"/>
      <name val="HY견명조"/>
      <family val="1"/>
      <charset val="129"/>
    </font>
    <font>
      <b/>
      <sz val="28"/>
      <color rgb="FF000000"/>
      <name val="08서울남산체 EB"/>
      <family val="3"/>
      <charset val="129"/>
    </font>
    <font>
      <sz val="28"/>
      <color rgb="FF000000"/>
      <name val="08서울남산체 EB"/>
      <family val="3"/>
      <charset val="129"/>
    </font>
    <font>
      <sz val="34"/>
      <color rgb="FF000000"/>
      <name val="08서울남산체 EB"/>
      <family val="3"/>
      <charset val="129"/>
    </font>
    <font>
      <sz val="24"/>
      <color rgb="FF000000"/>
      <name val="한컴바탕"/>
      <family val="1"/>
      <charset val="129"/>
    </font>
    <font>
      <sz val="11"/>
      <color rgb="FFFFFFFF"/>
      <name val="돋움"/>
      <family val="3"/>
      <charset val="129"/>
    </font>
    <font>
      <b/>
      <sz val="14"/>
      <color rgb="FF000000"/>
      <name val="굴림"/>
      <family val="3"/>
      <charset val="129"/>
    </font>
    <font>
      <sz val="14"/>
      <color rgb="FF000000"/>
      <name val="굴림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양재튼튼체B"/>
      <family val="1"/>
      <charset val="129"/>
    </font>
    <font>
      <sz val="13"/>
      <color rgb="FF000000"/>
      <name val="HY신명조"/>
      <family val="1"/>
      <charset val="129"/>
    </font>
    <font>
      <sz val="13"/>
      <color rgb="FF000000"/>
      <name val="HY헤드라인M"/>
      <family val="1"/>
      <charset val="129"/>
    </font>
    <font>
      <sz val="15"/>
      <color rgb="FF000000"/>
      <name val="HY헤드라인M"/>
      <family val="1"/>
      <charset val="129"/>
    </font>
    <font>
      <sz val="14"/>
      <color rgb="FF000000"/>
      <name val="HY헤드라인M"/>
      <family val="1"/>
      <charset val="129"/>
    </font>
    <font>
      <sz val="18"/>
      <color rgb="FF000000"/>
      <name val="HY헤드라인M"/>
      <family val="1"/>
      <charset val="129"/>
    </font>
    <font>
      <u val="double"/>
      <sz val="26"/>
      <color rgb="FF000000"/>
      <name val="HY헤드라인M"/>
      <family val="1"/>
      <charset val="129"/>
    </font>
    <font>
      <u val="double"/>
      <sz val="24"/>
      <color rgb="FF000000"/>
      <name val="HY헤드라인M"/>
      <family val="1"/>
      <charset val="129"/>
    </font>
    <font>
      <sz val="10"/>
      <name val="바탕체"/>
      <family val="1"/>
      <charset val="129"/>
    </font>
    <font>
      <sz val="10"/>
      <color theme="1"/>
      <name val="굴림"/>
      <family val="3"/>
      <charset val="129"/>
    </font>
    <font>
      <sz val="10"/>
      <color indexed="8"/>
      <name val="굴림체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rgb="FF000000"/>
      <name val="굴림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216">
    <xf numFmtId="0" fontId="0" fillId="0" borderId="0"/>
    <xf numFmtId="9" fontId="32" fillId="0" borderId="0"/>
    <xf numFmtId="41" fontId="32" fillId="0" borderId="0"/>
    <xf numFmtId="41" fontId="32" fillId="0" borderId="0"/>
    <xf numFmtId="0" fontId="2" fillId="0" borderId="0">
      <alignment vertical="center"/>
    </xf>
    <xf numFmtId="41" fontId="32" fillId="0" borderId="0"/>
    <xf numFmtId="41" fontId="32" fillId="0" borderId="0"/>
    <xf numFmtId="0" fontId="46" fillId="0" borderId="0"/>
    <xf numFmtId="0" fontId="46" fillId="0" borderId="0"/>
    <xf numFmtId="0" fontId="49" fillId="0" borderId="0"/>
    <xf numFmtId="0" fontId="48" fillId="0" borderId="0"/>
    <xf numFmtId="0" fontId="52" fillId="0" borderId="0"/>
    <xf numFmtId="0" fontId="52" fillId="0" borderId="0"/>
    <xf numFmtId="0" fontId="46" fillId="0" borderId="0"/>
    <xf numFmtId="0" fontId="46" fillId="0" borderId="0"/>
    <xf numFmtId="0" fontId="49" fillId="0" borderId="0"/>
    <xf numFmtId="0" fontId="53" fillId="0" borderId="0"/>
    <xf numFmtId="0" fontId="54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53" fillId="0" borderId="0"/>
    <xf numFmtId="0" fontId="46" fillId="0" borderId="0"/>
    <xf numFmtId="0" fontId="46" fillId="0" borderId="0"/>
    <xf numFmtId="0" fontId="54" fillId="0" borderId="0"/>
    <xf numFmtId="0" fontId="53" fillId="0" borderId="0"/>
    <xf numFmtId="0" fontId="54" fillId="0" borderId="0"/>
    <xf numFmtId="0" fontId="46" fillId="0" borderId="0"/>
    <xf numFmtId="0" fontId="46" fillId="0" borderId="0"/>
    <xf numFmtId="0" fontId="47" fillId="0" borderId="0"/>
    <xf numFmtId="0" fontId="50" fillId="0" borderId="0"/>
    <xf numFmtId="0" fontId="47" fillId="0" borderId="0"/>
    <xf numFmtId="0" fontId="53" fillId="0" borderId="0"/>
    <xf numFmtId="0" fontId="54" fillId="0" borderId="0"/>
    <xf numFmtId="0" fontId="53" fillId="0" borderId="0"/>
    <xf numFmtId="0" fontId="50" fillId="0" borderId="0"/>
    <xf numFmtId="0" fontId="46" fillId="0" borderId="0"/>
    <xf numFmtId="0" fontId="49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9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9" fillId="0" borderId="0"/>
    <xf numFmtId="0" fontId="48" fillId="0" borderId="0"/>
    <xf numFmtId="0" fontId="48" fillId="0" borderId="0"/>
    <xf numFmtId="0" fontId="52" fillId="0" borderId="0"/>
    <xf numFmtId="0" fontId="49" fillId="0" borderId="0"/>
    <xf numFmtId="0" fontId="58" fillId="0" borderId="0"/>
    <xf numFmtId="183" fontId="46" fillId="0" borderId="0" applyFill="0" applyBorder="0" applyAlignment="0"/>
    <xf numFmtId="4" fontId="59" fillId="0" borderId="0">
      <protection locked="0"/>
    </xf>
    <xf numFmtId="181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60" fillId="0" borderId="0" applyNumberFormat="0" applyAlignment="0">
      <alignment horizontal="left"/>
    </xf>
    <xf numFmtId="0" fontId="54" fillId="0" borderId="0"/>
    <xf numFmtId="184" fontId="46" fillId="0" borderId="0">
      <protection locked="0"/>
    </xf>
    <xf numFmtId="189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8" fontId="46" fillId="0" borderId="0">
      <protection locked="0"/>
    </xf>
    <xf numFmtId="0" fontId="51" fillId="0" borderId="0"/>
    <xf numFmtId="0" fontId="61" fillId="0" borderId="0" applyNumberFormat="0" applyAlignment="0">
      <alignment horizontal="left"/>
    </xf>
    <xf numFmtId="185" fontId="46" fillId="0" borderId="0">
      <protection locked="0"/>
    </xf>
    <xf numFmtId="38" fontId="62" fillId="39" borderId="0" applyNumberFormat="0" applyBorder="0" applyAlignment="0" applyProtection="0"/>
    <xf numFmtId="0" fontId="63" fillId="0" borderId="39" applyNumberFormat="0" applyAlignment="0" applyProtection="0">
      <alignment horizontal="left" vertical="center"/>
    </xf>
    <xf numFmtId="0" fontId="63" fillId="0" borderId="59">
      <alignment horizontal="left" vertical="center"/>
    </xf>
    <xf numFmtId="187" fontId="46" fillId="0" borderId="0">
      <protection locked="0"/>
    </xf>
    <xf numFmtId="187" fontId="46" fillId="0" borderId="0">
      <protection locked="0"/>
    </xf>
    <xf numFmtId="10" fontId="62" fillId="40" borderId="60" applyNumberFormat="0" applyBorder="0" applyAlignment="0" applyProtection="0"/>
    <xf numFmtId="185" fontId="46" fillId="0" borderId="0"/>
    <xf numFmtId="0" fontId="48" fillId="0" borderId="0"/>
    <xf numFmtId="186" fontId="46" fillId="0" borderId="0">
      <protection locked="0"/>
    </xf>
    <xf numFmtId="10" fontId="48" fillId="0" borderId="0" applyFont="0" applyFill="0" applyBorder="0" applyAlignment="0" applyProtection="0"/>
    <xf numFmtId="186" fontId="46" fillId="0" borderId="0">
      <protection locked="0"/>
    </xf>
    <xf numFmtId="30" fontId="64" fillId="0" borderId="0" applyNumberFormat="0" applyFill="0" applyBorder="0" applyAlignment="0" applyProtection="0">
      <alignment horizontal="left"/>
    </xf>
    <xf numFmtId="40" fontId="65" fillId="0" borderId="0" applyBorder="0">
      <alignment horizontal="right"/>
    </xf>
    <xf numFmtId="187" fontId="46" fillId="0" borderId="61">
      <protection locked="0"/>
    </xf>
    <xf numFmtId="0" fontId="46" fillId="0" borderId="0"/>
    <xf numFmtId="0" fontId="55" fillId="0" borderId="0" applyNumberFormat="0" applyFill="0" applyBorder="0" applyAlignment="0" applyProtection="0">
      <alignment vertical="top"/>
      <protection locked="0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7" fillId="0" borderId="0"/>
    <xf numFmtId="41" fontId="46" fillId="0" borderId="0" applyFont="0" applyFill="0" applyBorder="0" applyAlignment="0" applyProtection="0"/>
    <xf numFmtId="0" fontId="48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50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50" fillId="0" borderId="0"/>
    <xf numFmtId="0" fontId="47" fillId="0" borderId="0"/>
    <xf numFmtId="0" fontId="51" fillId="0" borderId="0"/>
    <xf numFmtId="0" fontId="46" fillId="0" borderId="0"/>
    <xf numFmtId="0" fontId="53" fillId="0" borderId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8" fillId="12" borderId="53" applyNumberFormat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14" borderId="57" applyNumberFormat="0" applyFont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13" borderId="56" applyNumberFormat="0" applyAlignment="0" applyProtection="0">
      <alignment vertical="center"/>
    </xf>
    <xf numFmtId="0" fontId="73" fillId="0" borderId="55" applyNumberFormat="0" applyFill="0" applyAlignment="0" applyProtection="0">
      <alignment vertical="center"/>
    </xf>
    <xf numFmtId="0" fontId="74" fillId="0" borderId="58" applyNumberFormat="0" applyFill="0" applyAlignment="0" applyProtection="0">
      <alignment vertical="center"/>
    </xf>
    <xf numFmtId="0" fontId="75" fillId="11" borderId="53" applyNumberFormat="0" applyAlignment="0" applyProtection="0">
      <alignment vertical="center"/>
    </xf>
    <xf numFmtId="0" fontId="77" fillId="0" borderId="50" applyNumberFormat="0" applyFill="0" applyAlignment="0" applyProtection="0">
      <alignment vertical="center"/>
    </xf>
    <xf numFmtId="0" fontId="78" fillId="0" borderId="51" applyNumberFormat="0" applyFill="0" applyAlignment="0" applyProtection="0">
      <alignment vertical="center"/>
    </xf>
    <xf numFmtId="0" fontId="79" fillId="0" borderId="52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1" fillId="12" borderId="54" applyNumberFormat="0" applyAlignment="0" applyProtection="0">
      <alignment vertical="center"/>
    </xf>
    <xf numFmtId="0" fontId="32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41" fontId="6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6" fillId="0" borderId="0"/>
    <xf numFmtId="0" fontId="105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35" fillId="0" borderId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0" fontId="46" fillId="0" borderId="0"/>
    <xf numFmtId="41" fontId="6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0" fontId="66" fillId="0" borderId="0">
      <alignment vertical="center"/>
    </xf>
    <xf numFmtId="41" fontId="46" fillId="0" borderId="0" applyFont="0" applyFill="0" applyBorder="0" applyAlignment="0" applyProtection="0"/>
    <xf numFmtId="0" fontId="46" fillId="0" borderId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66" fillId="0" borderId="0">
      <alignment vertical="center"/>
    </xf>
    <xf numFmtId="41" fontId="46" fillId="0" borderId="0" applyFont="0" applyFill="0" applyBorder="0" applyAlignment="0" applyProtection="0"/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6" fillId="0" borderId="0"/>
    <xf numFmtId="0" fontId="32" fillId="0" borderId="0"/>
    <xf numFmtId="41" fontId="32" fillId="0" borderId="0"/>
    <xf numFmtId="0" fontId="2" fillId="0" borderId="0">
      <alignment vertical="center"/>
    </xf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1" fontId="32" fillId="0" borderId="0"/>
    <xf numFmtId="0" fontId="32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2" fillId="0" borderId="0">
      <alignment vertical="center"/>
    </xf>
    <xf numFmtId="0" fontId="66" fillId="0" borderId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0" fontId="46" fillId="0" borderId="0"/>
    <xf numFmtId="0" fontId="32" fillId="0" borderId="0"/>
    <xf numFmtId="0" fontId="46" fillId="0" borderId="0"/>
    <xf numFmtId="0" fontId="32" fillId="0" borderId="0"/>
    <xf numFmtId="0" fontId="32" fillId="0" borderId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32" fillId="0" borderId="0"/>
  </cellStyleXfs>
  <cellXfs count="987"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NumberFormat="1" applyFont="1"/>
    <xf numFmtId="41" fontId="4" fillId="2" borderId="0" xfId="2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1" fontId="3" fillId="0" borderId="0" xfId="2" applyNumberFormat="1" applyFont="1" applyBorder="1" applyAlignment="1">
      <alignment horizontal="center" vertical="center"/>
    </xf>
    <xf numFmtId="41" fontId="0" fillId="0" borderId="0" xfId="2" applyNumberFormat="1" applyFont="1" applyAlignment="1">
      <alignment horizontal="center"/>
    </xf>
    <xf numFmtId="41" fontId="0" fillId="0" borderId="0" xfId="2" applyNumberFormat="1" applyFont="1"/>
    <xf numFmtId="178" fontId="3" fillId="0" borderId="0" xfId="2" applyNumberFormat="1" applyFont="1" applyBorder="1" applyAlignment="1">
      <alignment horizontal="center" vertical="center"/>
    </xf>
    <xf numFmtId="178" fontId="0" fillId="0" borderId="0" xfId="2" applyNumberFormat="1" applyFont="1" applyAlignment="1">
      <alignment horizontal="center"/>
    </xf>
    <xf numFmtId="178" fontId="0" fillId="0" borderId="0" xfId="2" applyNumberFormat="1" applyFont="1"/>
    <xf numFmtId="41" fontId="3" fillId="0" borderId="0" xfId="2" applyNumberFormat="1" applyFont="1" applyBorder="1" applyAlignment="1">
      <alignment horizontal="center" vertical="center"/>
    </xf>
    <xf numFmtId="41" fontId="0" fillId="0" borderId="0" xfId="2" applyNumberFormat="1" applyFont="1"/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NumberForma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178" fontId="0" fillId="0" borderId="0" xfId="0" applyNumberFormat="1"/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3" borderId="1" xfId="0" applyNumberFormat="1" applyFont="1" applyFill="1" applyBorder="1" applyAlignment="1">
      <alignment horizontal="center" vertical="center" shrinkToFit="1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 shrinkToFit="1"/>
    </xf>
    <xf numFmtId="0" fontId="17" fillId="3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41" fontId="7" fillId="0" borderId="0" xfId="2" applyNumberFormat="1" applyFont="1"/>
    <xf numFmtId="41" fontId="7" fillId="0" borderId="0" xfId="2" applyNumberFormat="1" applyFont="1" applyAlignment="1">
      <alignment vertical="center"/>
    </xf>
    <xf numFmtId="41" fontId="7" fillId="0" borderId="0" xfId="2" applyNumberFormat="1" applyFont="1"/>
    <xf numFmtId="41" fontId="10" fillId="0" borderId="0" xfId="2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18" fillId="3" borderId="7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center" vertical="center" wrapText="1"/>
    </xf>
    <xf numFmtId="41" fontId="18" fillId="3" borderId="8" xfId="2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Alignment="1">
      <alignment horizontal="left"/>
    </xf>
    <xf numFmtId="0" fontId="7" fillId="4" borderId="0" xfId="0" applyNumberFormat="1" applyFont="1" applyFill="1" applyAlignment="1">
      <alignment horizontal="left"/>
    </xf>
    <xf numFmtId="0" fontId="7" fillId="4" borderId="0" xfId="0" applyNumberFormat="1" applyFont="1" applyFill="1"/>
    <xf numFmtId="41" fontId="7" fillId="4" borderId="0" xfId="2" applyNumberFormat="1" applyFont="1" applyFill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41" fontId="1" fillId="0" borderId="0" xfId="2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shrinkToFit="1"/>
    </xf>
    <xf numFmtId="41" fontId="1" fillId="0" borderId="0" xfId="2" applyNumberFormat="1" applyFont="1" applyAlignment="1">
      <alignment horizontal="center"/>
    </xf>
    <xf numFmtId="0" fontId="1" fillId="0" borderId="0" xfId="0" applyNumberFormat="1" applyFont="1"/>
    <xf numFmtId="0" fontId="20" fillId="3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0" fillId="2" borderId="0" xfId="0" applyNumberFormat="1" applyFill="1"/>
    <xf numFmtId="0" fontId="0" fillId="0" borderId="0" xfId="0" applyNumberFormat="1" applyBorder="1"/>
    <xf numFmtId="41" fontId="11" fillId="0" borderId="0" xfId="2" applyNumberFormat="1" applyFont="1" applyFill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Protection="1"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41" fontId="1" fillId="2" borderId="0" xfId="2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vertical="center"/>
    </xf>
    <xf numFmtId="0" fontId="22" fillId="3" borderId="2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8" fillId="3" borderId="25" xfId="0" applyNumberFormat="1" applyFont="1" applyFill="1" applyBorder="1" applyAlignment="1">
      <alignment horizontal="center" vertical="center"/>
    </xf>
    <xf numFmtId="0" fontId="18" fillId="3" borderId="17" xfId="0" applyNumberFormat="1" applyFont="1" applyFill="1" applyBorder="1" applyAlignment="1">
      <alignment horizontal="center" vertical="center"/>
    </xf>
    <xf numFmtId="0" fontId="18" fillId="3" borderId="17" xfId="0" applyNumberFormat="1" applyFont="1" applyFill="1" applyBorder="1" applyAlignment="1">
      <alignment horizontal="center" vertical="center" wrapText="1"/>
    </xf>
    <xf numFmtId="41" fontId="18" fillId="3" borderId="18" xfId="2" applyNumberFormat="1" applyFont="1" applyFill="1" applyBorder="1" applyAlignment="1">
      <alignment horizontal="center" vertical="center"/>
    </xf>
    <xf numFmtId="177" fontId="25" fillId="0" borderId="12" xfId="0" applyNumberFormat="1" applyFont="1" applyBorder="1" applyAlignment="1">
      <alignment horizontal="right" vertical="center"/>
    </xf>
    <xf numFmtId="177" fontId="25" fillId="0" borderId="16" xfId="0" applyNumberFormat="1" applyFont="1" applyBorder="1" applyAlignment="1">
      <alignment horizontal="right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41" fontId="7" fillId="0" borderId="0" xfId="2" applyNumberFormat="1" applyFont="1" applyFill="1" applyBorder="1" applyAlignment="1" applyProtection="1">
      <alignment vertical="center"/>
    </xf>
    <xf numFmtId="0" fontId="9" fillId="0" borderId="26" xfId="0" applyNumberFormat="1" applyFont="1" applyFill="1" applyBorder="1" applyAlignment="1" applyProtection="1">
      <alignment horizontal="left" vertical="center"/>
    </xf>
    <xf numFmtId="0" fontId="7" fillId="0" borderId="26" xfId="0" applyNumberFormat="1" applyFont="1" applyFill="1" applyBorder="1" applyAlignment="1" applyProtection="1">
      <alignment vertical="center"/>
    </xf>
    <xf numFmtId="41" fontId="7" fillId="0" borderId="26" xfId="2" applyNumberFormat="1" applyFont="1" applyFill="1" applyBorder="1" applyAlignment="1" applyProtection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6" fillId="0" borderId="12" xfId="0" applyNumberFormat="1" applyFont="1" applyBorder="1" applyAlignment="1">
      <alignment horizontal="right" vertical="center"/>
    </xf>
    <xf numFmtId="41" fontId="26" fillId="0" borderId="10" xfId="2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41" fontId="26" fillId="0" borderId="11" xfId="2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41" fontId="27" fillId="0" borderId="27" xfId="2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 vertical="center"/>
    </xf>
    <xf numFmtId="41" fontId="27" fillId="0" borderId="13" xfId="2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1" fontId="36" fillId="0" borderId="0" xfId="0" applyNumberFormat="1" applyFont="1" applyAlignment="1">
      <alignment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" fontId="36" fillId="0" borderId="0" xfId="0" applyNumberFormat="1" applyFont="1" applyAlignment="1">
      <alignment vertical="center"/>
    </xf>
    <xf numFmtId="0" fontId="1" fillId="0" borderId="2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8" fillId="0" borderId="0" xfId="0" applyFont="1"/>
    <xf numFmtId="0" fontId="11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1" fontId="35" fillId="0" borderId="0" xfId="0" applyNumberFormat="1" applyFont="1" applyAlignment="1">
      <alignment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1" fillId="0" borderId="25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vertical="center"/>
    </xf>
    <xf numFmtId="0" fontId="20" fillId="0" borderId="3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Fill="1"/>
    <xf numFmtId="0" fontId="1" fillId="0" borderId="0" xfId="0" applyFont="1"/>
    <xf numFmtId="3" fontId="35" fillId="0" borderId="0" xfId="0" applyNumberFormat="1" applyFont="1" applyAlignment="1">
      <alignment vertical="center"/>
    </xf>
    <xf numFmtId="177" fontId="20" fillId="0" borderId="32" xfId="2" applyNumberFormat="1" applyFont="1" applyBorder="1" applyAlignment="1">
      <alignment horizontal="right" vertical="center" shrinkToFit="1"/>
    </xf>
    <xf numFmtId="177" fontId="20" fillId="0" borderId="17" xfId="2" applyNumberFormat="1" applyFont="1" applyBorder="1" applyAlignment="1">
      <alignment horizontal="right" vertical="center" shrinkToFit="1"/>
    </xf>
    <xf numFmtId="3" fontId="35" fillId="0" borderId="0" xfId="0" applyNumberFormat="1" applyFont="1" applyFill="1" applyAlignment="1">
      <alignment vertical="center"/>
    </xf>
    <xf numFmtId="0" fontId="35" fillId="6" borderId="0" xfId="0" applyFont="1" applyFill="1" applyAlignment="1">
      <alignment vertical="center"/>
    </xf>
    <xf numFmtId="0" fontId="18" fillId="7" borderId="42" xfId="0" applyNumberFormat="1" applyFont="1" applyFill="1" applyBorder="1" applyAlignment="1">
      <alignment horizontal="center" vertical="center"/>
    </xf>
    <xf numFmtId="0" fontId="18" fillId="7" borderId="43" xfId="0" applyNumberFormat="1" applyFont="1" applyFill="1" applyBorder="1" applyAlignment="1">
      <alignment horizontal="center" vertical="center" wrapText="1"/>
    </xf>
    <xf numFmtId="41" fontId="18" fillId="7" borderId="44" xfId="2" applyNumberFormat="1" applyFont="1" applyFill="1" applyBorder="1" applyAlignment="1">
      <alignment horizontal="center" vertical="center"/>
    </xf>
    <xf numFmtId="41" fontId="18" fillId="7" borderId="45" xfId="2" applyNumberFormat="1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44" fillId="0" borderId="3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46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44" fillId="0" borderId="4" xfId="0" applyNumberFormat="1" applyFont="1" applyBorder="1" applyAlignment="1">
      <alignment horizontal="center" vertical="center"/>
    </xf>
    <xf numFmtId="0" fontId="44" fillId="0" borderId="16" xfId="0" applyNumberFormat="1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center" vertical="center"/>
    </xf>
    <xf numFmtId="0" fontId="44" fillId="0" borderId="46" xfId="0" applyNumberFormat="1" applyFont="1" applyFill="1" applyBorder="1" applyAlignment="1">
      <alignment horizontal="center" vertical="center"/>
    </xf>
    <xf numFmtId="0" fontId="44" fillId="0" borderId="3" xfId="0" applyNumberFormat="1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177" fontId="20" fillId="0" borderId="32" xfId="2" applyNumberFormat="1" applyFont="1" applyBorder="1" applyAlignment="1">
      <alignment horizontal="right" vertical="center"/>
    </xf>
    <xf numFmtId="177" fontId="20" fillId="0" borderId="20" xfId="2" applyNumberFormat="1" applyFont="1" applyBorder="1" applyAlignment="1">
      <alignment horizontal="right" vertical="center"/>
    </xf>
    <xf numFmtId="0" fontId="83" fillId="0" borderId="34" xfId="0" applyNumberFormat="1" applyFont="1" applyFill="1" applyBorder="1" applyAlignment="1">
      <alignment horizontal="left" vertical="center"/>
    </xf>
    <xf numFmtId="0" fontId="83" fillId="0" borderId="3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/>
    </xf>
    <xf numFmtId="0" fontId="83" fillId="0" borderId="12" xfId="0" applyNumberFormat="1" applyFont="1" applyFill="1" applyBorder="1" applyAlignment="1">
      <alignment horizontal="left" vertical="center"/>
    </xf>
    <xf numFmtId="0" fontId="83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83" fillId="0" borderId="16" xfId="0" applyNumberFormat="1" applyFont="1" applyFill="1" applyBorder="1" applyAlignment="1">
      <alignment horizontal="left" vertical="center"/>
    </xf>
    <xf numFmtId="0" fontId="83" fillId="0" borderId="16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right" vertical="center"/>
    </xf>
    <xf numFmtId="192" fontId="1" fillId="0" borderId="34" xfId="0" applyNumberFormat="1" applyFont="1" applyFill="1" applyBorder="1" applyAlignment="1">
      <alignment horizontal="right" vertical="center"/>
    </xf>
    <xf numFmtId="0" fontId="12" fillId="2" borderId="0" xfId="565" applyNumberFormat="1" applyFont="1" applyFill="1" applyBorder="1" applyAlignment="1">
      <alignment horizontal="center" vertical="center"/>
    </xf>
    <xf numFmtId="0" fontId="13" fillId="2" borderId="0" xfId="565" applyNumberFormat="1" applyFont="1" applyFill="1" applyBorder="1" applyAlignment="1">
      <alignment horizontal="left" vertical="center"/>
    </xf>
    <xf numFmtId="0" fontId="12" fillId="2" borderId="0" xfId="565" applyNumberFormat="1" applyFont="1" applyFill="1" applyBorder="1" applyAlignment="1">
      <alignment vertical="center"/>
    </xf>
    <xf numFmtId="0" fontId="32" fillId="2" borderId="0" xfId="565" applyNumberFormat="1" applyFill="1" applyBorder="1" applyAlignment="1">
      <alignment vertical="center"/>
    </xf>
    <xf numFmtId="0" fontId="32" fillId="0" borderId="0" xfId="565" applyNumberFormat="1"/>
    <xf numFmtId="0" fontId="85" fillId="2" borderId="0" xfId="565" applyNumberFormat="1" applyFont="1" applyFill="1" applyBorder="1" applyAlignment="1">
      <alignment horizontal="left" vertical="center"/>
    </xf>
    <xf numFmtId="0" fontId="14" fillId="2" borderId="0" xfId="565" applyNumberFormat="1" applyFont="1" applyFill="1" applyBorder="1" applyAlignment="1">
      <alignment horizontal="center" vertical="center"/>
    </xf>
    <xf numFmtId="0" fontId="21" fillId="0" borderId="0" xfId="565" applyNumberFormat="1" applyFont="1" applyAlignment="1">
      <alignment horizontal="justify"/>
    </xf>
    <xf numFmtId="0" fontId="32" fillId="0" borderId="0" xfId="565" applyNumberFormat="1" applyAlignment="1">
      <alignment horizontal="justify"/>
    </xf>
    <xf numFmtId="0" fontId="32" fillId="2" borderId="0" xfId="565" applyNumberFormat="1" applyFill="1" applyBorder="1"/>
    <xf numFmtId="0" fontId="88" fillId="2" borderId="0" xfId="565" applyNumberFormat="1" applyFont="1" applyFill="1" applyBorder="1" applyAlignment="1">
      <alignment horizontal="center" vertical="center"/>
    </xf>
    <xf numFmtId="0" fontId="92" fillId="2" borderId="0" xfId="565" applyNumberFormat="1" applyFont="1" applyFill="1" applyBorder="1" applyAlignment="1">
      <alignment horizontal="center" vertical="center"/>
    </xf>
    <xf numFmtId="0" fontId="93" fillId="0" borderId="0" xfId="565" applyNumberFormat="1" applyFont="1"/>
    <xf numFmtId="0" fontId="94" fillId="0" borderId="0" xfId="565" applyNumberFormat="1" applyFont="1"/>
    <xf numFmtId="0" fontId="95" fillId="0" borderId="0" xfId="565" applyNumberFormat="1" applyFont="1"/>
    <xf numFmtId="0" fontId="7" fillId="0" borderId="0" xfId="565" applyNumberFormat="1" applyFont="1" applyAlignment="1">
      <alignment vertical="center"/>
    </xf>
    <xf numFmtId="0" fontId="94" fillId="0" borderId="0" xfId="565" applyNumberFormat="1" applyFont="1" applyAlignment="1">
      <alignment vertical="center"/>
    </xf>
    <xf numFmtId="0" fontId="8" fillId="0" borderId="0" xfId="565" applyNumberFormat="1" applyFont="1" applyAlignment="1">
      <alignment vertical="center"/>
    </xf>
    <xf numFmtId="0" fontId="32" fillId="0" borderId="0" xfId="565" applyNumberFormat="1" applyAlignment="1">
      <alignment vertical="center"/>
    </xf>
    <xf numFmtId="0" fontId="7" fillId="0" borderId="0" xfId="565" applyNumberFormat="1" applyFont="1"/>
    <xf numFmtId="0" fontId="96" fillId="0" borderId="0" xfId="565" applyNumberFormat="1" applyFont="1" applyAlignment="1">
      <alignment vertical="center"/>
    </xf>
    <xf numFmtId="177" fontId="96" fillId="0" borderId="11" xfId="565" applyNumberFormat="1" applyFont="1" applyBorder="1" applyAlignment="1">
      <alignment horizontal="center" vertical="center"/>
    </xf>
    <xf numFmtId="177" fontId="96" fillId="0" borderId="16" xfId="565" applyNumberFormat="1" applyFont="1" applyBorder="1" applyAlignment="1">
      <alignment horizontal="center" vertical="center"/>
    </xf>
    <xf numFmtId="0" fontId="96" fillId="0" borderId="4" xfId="565" applyNumberFormat="1" applyFont="1" applyBorder="1" applyAlignment="1">
      <alignment horizontal="center" vertical="center"/>
    </xf>
    <xf numFmtId="177" fontId="96" fillId="0" borderId="6" xfId="565" applyNumberFormat="1" applyFont="1" applyBorder="1" applyAlignment="1">
      <alignment horizontal="center" vertical="center"/>
    </xf>
    <xf numFmtId="177" fontId="96" fillId="0" borderId="12" xfId="565" applyNumberFormat="1" applyFont="1" applyBorder="1" applyAlignment="1">
      <alignment horizontal="center" vertical="center"/>
    </xf>
    <xf numFmtId="0" fontId="96" fillId="0" borderId="5" xfId="565" applyNumberFormat="1" applyFont="1" applyBorder="1" applyAlignment="1">
      <alignment horizontal="center" vertical="center"/>
    </xf>
    <xf numFmtId="0" fontId="97" fillId="3" borderId="9" xfId="565" applyNumberFormat="1" applyFont="1" applyFill="1" applyBorder="1" applyAlignment="1">
      <alignment horizontal="center" vertical="center" wrapText="1"/>
    </xf>
    <xf numFmtId="0" fontId="97" fillId="3" borderId="8" xfId="565" applyNumberFormat="1" applyFont="1" applyFill="1" applyBorder="1" applyAlignment="1">
      <alignment horizontal="center" vertical="center" wrapText="1"/>
    </xf>
    <xf numFmtId="0" fontId="97" fillId="3" borderId="7" xfId="565" applyNumberFormat="1" applyFont="1" applyFill="1" applyBorder="1" applyAlignment="1">
      <alignment horizontal="center" vertical="center"/>
    </xf>
    <xf numFmtId="0" fontId="8" fillId="0" borderId="0" xfId="565" applyNumberFormat="1" applyFont="1"/>
    <xf numFmtId="0" fontId="6" fillId="0" borderId="0" xfId="565" applyNumberFormat="1" applyFont="1"/>
    <xf numFmtId="0" fontId="7" fillId="0" borderId="0" xfId="565" applyNumberFormat="1" applyFont="1" applyFill="1"/>
    <xf numFmtId="0" fontId="7" fillId="0" borderId="0" xfId="565" applyNumberFormat="1" applyFont="1" applyFill="1" applyBorder="1"/>
    <xf numFmtId="0" fontId="98" fillId="3" borderId="65" xfId="565" applyNumberFormat="1" applyFont="1" applyFill="1" applyBorder="1"/>
    <xf numFmtId="0" fontId="98" fillId="3" borderId="26" xfId="565" applyNumberFormat="1" applyFont="1" applyFill="1" applyBorder="1"/>
    <xf numFmtId="0" fontId="98" fillId="3" borderId="66" xfId="565" applyNumberFormat="1" applyFont="1" applyFill="1" applyBorder="1"/>
    <xf numFmtId="0" fontId="18" fillId="3" borderId="67" xfId="565" applyNumberFormat="1" applyFont="1" applyFill="1" applyBorder="1"/>
    <xf numFmtId="0" fontId="18" fillId="3" borderId="0" xfId="565" applyNumberFormat="1" applyFont="1" applyFill="1" applyBorder="1"/>
    <xf numFmtId="0" fontId="99" fillId="3" borderId="68" xfId="565" applyNumberFormat="1" applyFont="1" applyFill="1" applyBorder="1"/>
    <xf numFmtId="0" fontId="9" fillId="0" borderId="0" xfId="565" applyNumberFormat="1" applyFont="1"/>
    <xf numFmtId="0" fontId="5" fillId="3" borderId="67" xfId="565" applyNumberFormat="1" applyFont="1" applyFill="1" applyBorder="1"/>
    <xf numFmtId="0" fontId="5" fillId="3" borderId="0" xfId="565" applyNumberFormat="1" applyFont="1" applyFill="1" applyBorder="1"/>
    <xf numFmtId="0" fontId="100" fillId="3" borderId="68" xfId="565" applyNumberFormat="1" applyFont="1" applyFill="1" applyBorder="1"/>
    <xf numFmtId="0" fontId="101" fillId="3" borderId="68" xfId="565" applyNumberFormat="1" applyFont="1" applyFill="1" applyBorder="1"/>
    <xf numFmtId="0" fontId="100" fillId="3" borderId="68" xfId="565" applyNumberFormat="1" applyFont="1" applyFill="1" applyBorder="1" applyAlignment="1">
      <alignment horizontal="left"/>
    </xf>
    <xf numFmtId="0" fontId="32" fillId="3" borderId="69" xfId="565" applyNumberFormat="1" applyFont="1" applyFill="1" applyBorder="1"/>
    <xf numFmtId="0" fontId="32" fillId="3" borderId="70" xfId="565" applyNumberFormat="1" applyFont="1" applyFill="1" applyBorder="1"/>
    <xf numFmtId="0" fontId="32" fillId="3" borderId="71" xfId="565" applyNumberFormat="1" applyFont="1" applyFill="1" applyBorder="1"/>
    <xf numFmtId="41" fontId="17" fillId="0" borderId="32" xfId="2" applyNumberFormat="1" applyFont="1" applyBorder="1" applyAlignment="1">
      <alignment horizontal="right" vertical="center"/>
    </xf>
    <xf numFmtId="0" fontId="34" fillId="5" borderId="12" xfId="1059" applyFont="1" applyFill="1" applyBorder="1" applyAlignment="1">
      <alignment horizontal="center" vertical="center"/>
    </xf>
    <xf numFmtId="0" fontId="34" fillId="0" borderId="12" xfId="1059" applyFont="1" applyFill="1" applyBorder="1" applyAlignment="1" applyProtection="1">
      <alignment horizontal="center" vertical="center"/>
      <protection locked="0"/>
    </xf>
    <xf numFmtId="0" fontId="34" fillId="0" borderId="12" xfId="1059" applyFont="1" applyFill="1" applyBorder="1" applyAlignment="1">
      <alignment horizontal="center" vertical="center"/>
    </xf>
    <xf numFmtId="0" fontId="34" fillId="0" borderId="12" xfId="1059" applyFont="1" applyFill="1" applyBorder="1" applyAlignment="1">
      <alignment horizontal="left" vertical="center"/>
    </xf>
    <xf numFmtId="0" fontId="34" fillId="5" borderId="12" xfId="1059" applyFont="1" applyFill="1" applyBorder="1" applyAlignment="1">
      <alignment horizontal="left" vertical="center"/>
    </xf>
    <xf numFmtId="49" fontId="34" fillId="0" borderId="12" xfId="1059" applyNumberFormat="1" applyFont="1" applyFill="1" applyBorder="1" applyAlignment="1">
      <alignment horizontal="center" vertical="center"/>
    </xf>
    <xf numFmtId="49" fontId="34" fillId="5" borderId="12" xfId="1059" applyNumberFormat="1" applyFont="1" applyFill="1" applyBorder="1" applyAlignment="1">
      <alignment horizontal="center" vertical="center"/>
    </xf>
    <xf numFmtId="0" fontId="34" fillId="0" borderId="12" xfId="1059" applyFont="1" applyFill="1" applyBorder="1" applyAlignment="1">
      <alignment horizontal="left" vertical="center" wrapText="1"/>
    </xf>
    <xf numFmtId="0" fontId="17" fillId="0" borderId="27" xfId="0" applyNumberFormat="1" applyFont="1" applyBorder="1" applyAlignment="1">
      <alignment horizontal="center" vertical="center" shrinkToFit="1"/>
    </xf>
    <xf numFmtId="0" fontId="11" fillId="0" borderId="27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vertical="center"/>
    </xf>
    <xf numFmtId="0" fontId="11" fillId="0" borderId="27" xfId="0" applyNumberFormat="1" applyFont="1" applyBorder="1" applyAlignment="1">
      <alignment horizontal="left" vertical="center" shrinkToFit="1"/>
    </xf>
    <xf numFmtId="41" fontId="34" fillId="0" borderId="12" xfId="1063" applyFont="1" applyBorder="1" applyAlignment="1">
      <alignment horizontal="center" vertical="center"/>
    </xf>
    <xf numFmtId="41" fontId="109" fillId="0" borderId="12" xfId="1063" applyFont="1" applyFill="1" applyBorder="1" applyAlignment="1">
      <alignment horizontal="center" vertical="center"/>
    </xf>
    <xf numFmtId="41" fontId="109" fillId="0" borderId="12" xfId="1063" applyFont="1" applyFill="1" applyBorder="1" applyAlignment="1">
      <alignment horizontal="left" vertical="center"/>
    </xf>
    <xf numFmtId="49" fontId="34" fillId="0" borderId="12" xfId="1059" applyNumberFormat="1" applyFont="1" applyBorder="1" applyAlignment="1">
      <alignment horizontal="center" vertical="center"/>
    </xf>
    <xf numFmtId="49" fontId="109" fillId="0" borderId="12" xfId="1063" applyNumberFormat="1" applyFont="1" applyFill="1" applyBorder="1" applyAlignment="1">
      <alignment horizontal="center" vertical="center"/>
    </xf>
    <xf numFmtId="41" fontId="109" fillId="0" borderId="12" xfId="1063" applyFont="1" applyBorder="1" applyAlignment="1">
      <alignment horizontal="center" vertical="center"/>
    </xf>
    <xf numFmtId="0" fontId="34" fillId="0" borderId="12" xfId="1059" applyFont="1" applyBorder="1" applyAlignment="1">
      <alignment horizontal="center" vertical="center"/>
    </xf>
    <xf numFmtId="41" fontId="34" fillId="0" borderId="12" xfId="1063" applyFont="1" applyFill="1" applyBorder="1" applyAlignment="1">
      <alignment horizontal="center" vertical="center"/>
    </xf>
    <xf numFmtId="198" fontId="34" fillId="0" borderId="12" xfId="1059" applyNumberFormat="1" applyFont="1" applyBorder="1" applyAlignment="1">
      <alignment horizontal="center" vertical="center"/>
    </xf>
    <xf numFmtId="0" fontId="34" fillId="0" borderId="3" xfId="1059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34" fillId="0" borderId="12" xfId="1089" applyFont="1" applyFill="1" applyBorder="1" applyAlignment="1">
      <alignment horizontal="left" vertical="center"/>
    </xf>
    <xf numFmtId="0" fontId="34" fillId="0" borderId="12" xfId="1089" applyFont="1" applyFill="1" applyBorder="1" applyAlignment="1">
      <alignment horizontal="center" vertical="center"/>
    </xf>
    <xf numFmtId="0" fontId="34" fillId="0" borderId="12" xfId="1089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Border="1" applyAlignment="1">
      <alignment horizontal="center" vertical="center"/>
    </xf>
    <xf numFmtId="177" fontId="17" fillId="0" borderId="32" xfId="2" applyNumberFormat="1" applyFont="1" applyBorder="1" applyAlignment="1">
      <alignment vertical="center"/>
    </xf>
    <xf numFmtId="0" fontId="11" fillId="0" borderId="33" xfId="0" applyNumberFormat="1" applyFont="1" applyBorder="1" applyAlignment="1">
      <alignment vertical="center"/>
    </xf>
    <xf numFmtId="0" fontId="84" fillId="0" borderId="10" xfId="0" applyFont="1" applyFill="1" applyBorder="1" applyAlignment="1">
      <alignment horizontal="center" vertical="center"/>
    </xf>
    <xf numFmtId="0" fontId="34" fillId="0" borderId="3" xfId="1089" applyFont="1" applyFill="1" applyBorder="1" applyAlignment="1">
      <alignment horizontal="center" vertical="center"/>
    </xf>
    <xf numFmtId="3" fontId="34" fillId="0" borderId="12" xfId="1065" applyNumberFormat="1" applyFont="1" applyFill="1" applyBorder="1" applyAlignment="1">
      <alignment horizontal="center" vertical="center"/>
    </xf>
    <xf numFmtId="41" fontId="34" fillId="0" borderId="12" xfId="1068" applyFont="1" applyFill="1" applyBorder="1" applyAlignment="1">
      <alignment horizontal="center" vertical="center"/>
    </xf>
    <xf numFmtId="41" fontId="34" fillId="0" borderId="12" xfId="1065" applyNumberFormat="1" applyFont="1" applyFill="1" applyBorder="1" applyAlignment="1">
      <alignment horizontal="right" vertical="center"/>
    </xf>
    <xf numFmtId="0" fontId="84" fillId="0" borderId="15" xfId="0" applyFont="1" applyFill="1" applyBorder="1" applyAlignment="1">
      <alignment horizontal="center" vertical="center"/>
    </xf>
    <xf numFmtId="0" fontId="34" fillId="0" borderId="3" xfId="1089" applyFont="1" applyBorder="1" applyAlignment="1">
      <alignment horizontal="center" vertical="center"/>
    </xf>
    <xf numFmtId="0" fontId="34" fillId="0" borderId="12" xfId="1089" applyFont="1" applyBorder="1" applyAlignment="1">
      <alignment horizontal="center" vertical="center"/>
    </xf>
    <xf numFmtId="41" fontId="109" fillId="0" borderId="13" xfId="1068" applyFont="1" applyFill="1" applyBorder="1" applyAlignment="1">
      <alignment horizontal="left" vertical="center"/>
    </xf>
    <xf numFmtId="41" fontId="109" fillId="0" borderId="13" xfId="1068" applyFont="1" applyFill="1" applyBorder="1" applyAlignment="1">
      <alignment horizontal="center" vertical="center"/>
    </xf>
    <xf numFmtId="0" fontId="34" fillId="0" borderId="13" xfId="1089" applyFont="1" applyBorder="1" applyAlignment="1">
      <alignment horizontal="center" vertical="center"/>
    </xf>
    <xf numFmtId="41" fontId="34" fillId="0" borderId="13" xfId="1068" applyFont="1" applyFill="1" applyBorder="1" applyAlignment="1">
      <alignment vertical="center"/>
    </xf>
    <xf numFmtId="41" fontId="34" fillId="0" borderId="13" xfId="1065" applyNumberFormat="1" applyFont="1" applyFill="1" applyBorder="1" applyAlignment="1">
      <alignment vertical="center"/>
    </xf>
    <xf numFmtId="0" fontId="34" fillId="0" borderId="78" xfId="566" applyFont="1" applyFill="1" applyBorder="1" applyAlignment="1">
      <alignment horizontal="center" vertical="center"/>
    </xf>
    <xf numFmtId="0" fontId="84" fillId="0" borderId="12" xfId="566" applyFont="1" applyFill="1" applyBorder="1" applyAlignment="1">
      <alignment horizontal="center" vertical="center"/>
    </xf>
    <xf numFmtId="41" fontId="34" fillId="0" borderId="12" xfId="839" applyFont="1" applyFill="1" applyBorder="1" applyAlignment="1">
      <alignment vertical="center"/>
    </xf>
    <xf numFmtId="49" fontId="34" fillId="0" borderId="12" xfId="839" quotePrefix="1" applyNumberFormat="1" applyFont="1" applyFill="1" applyBorder="1" applyAlignment="1">
      <alignment horizontal="center" vertical="center"/>
    </xf>
    <xf numFmtId="41" fontId="34" fillId="0" borderId="12" xfId="839" quotePrefix="1" applyFont="1" applyFill="1" applyBorder="1" applyAlignment="1">
      <alignment horizontal="center" vertical="center"/>
    </xf>
    <xf numFmtId="194" fontId="34" fillId="0" borderId="12" xfId="568" applyNumberFormat="1" applyFont="1" applyFill="1" applyBorder="1" applyAlignment="1">
      <alignment horizontal="center" vertical="center"/>
    </xf>
    <xf numFmtId="194" fontId="34" fillId="0" borderId="2" xfId="568" applyNumberFormat="1" applyFont="1" applyFill="1" applyBorder="1" applyAlignment="1">
      <alignment horizontal="center" vertical="center"/>
    </xf>
    <xf numFmtId="41" fontId="34" fillId="0" borderId="2" xfId="568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41" fontId="34" fillId="0" borderId="16" xfId="568" applyFont="1" applyFill="1" applyBorder="1" applyAlignment="1">
      <alignment horizontal="center" vertical="center"/>
    </xf>
    <xf numFmtId="194" fontId="34" fillId="0" borderId="16" xfId="568" applyNumberFormat="1" applyFont="1" applyFill="1" applyBorder="1" applyAlignment="1">
      <alignment horizontal="center" vertical="center"/>
    </xf>
    <xf numFmtId="49" fontId="34" fillId="0" borderId="16" xfId="839" quotePrefix="1" applyNumberFormat="1" applyFont="1" applyFill="1" applyBorder="1" applyAlignment="1">
      <alignment horizontal="center" vertical="center"/>
    </xf>
    <xf numFmtId="0" fontId="0" fillId="0" borderId="26" xfId="0" applyNumberFormat="1" applyBorder="1"/>
    <xf numFmtId="41" fontId="34" fillId="0" borderId="16" xfId="1028" applyFont="1" applyFill="1" applyBorder="1" applyAlignment="1">
      <alignment horizontal="right" vertical="center"/>
    </xf>
    <xf numFmtId="177" fontId="34" fillId="0" borderId="16" xfId="1041" applyNumberFormat="1" applyFont="1" applyFill="1" applyBorder="1" applyAlignment="1">
      <alignment horizontal="center" vertical="center"/>
    </xf>
    <xf numFmtId="0" fontId="106" fillId="0" borderId="16" xfId="1028" applyNumberFormat="1" applyFont="1" applyFill="1" applyBorder="1" applyAlignment="1">
      <alignment horizontal="center" vertical="center"/>
    </xf>
    <xf numFmtId="198" fontId="34" fillId="0" borderId="12" xfId="1062" applyNumberFormat="1" applyFont="1" applyBorder="1" applyAlignment="1">
      <alignment horizontal="center" vertical="center"/>
    </xf>
    <xf numFmtId="41" fontId="34" fillId="0" borderId="12" xfId="1098" applyFont="1" applyBorder="1" applyAlignment="1">
      <alignment horizontal="left" vertical="center"/>
    </xf>
    <xf numFmtId="41" fontId="34" fillId="0" borderId="12" xfId="1097" applyFont="1" applyFill="1" applyBorder="1" applyAlignment="1">
      <alignment horizontal="center" vertical="center"/>
    </xf>
    <xf numFmtId="198" fontId="34" fillId="0" borderId="12" xfId="1065" applyNumberFormat="1" applyFont="1" applyFill="1" applyBorder="1" applyAlignment="1">
      <alignment horizontal="center" vertical="center"/>
    </xf>
    <xf numFmtId="0" fontId="34" fillId="0" borderId="3" xfId="1062" applyFont="1" applyFill="1" applyBorder="1" applyAlignment="1">
      <alignment horizontal="center" vertical="center"/>
    </xf>
    <xf numFmtId="0" fontId="34" fillId="0" borderId="12" xfId="1062" applyFont="1" applyFill="1" applyBorder="1" applyAlignment="1" applyProtection="1">
      <alignment horizontal="center" vertical="center"/>
      <protection locked="0"/>
    </xf>
    <xf numFmtId="0" fontId="34" fillId="0" borderId="12" xfId="1062" applyFont="1" applyFill="1" applyBorder="1" applyAlignment="1">
      <alignment horizontal="center" vertical="center"/>
    </xf>
    <xf numFmtId="0" fontId="34" fillId="0" borderId="12" xfId="1062" applyFont="1" applyFill="1" applyBorder="1" applyAlignment="1">
      <alignment horizontal="left" vertical="center"/>
    </xf>
    <xf numFmtId="0" fontId="34" fillId="0" borderId="12" xfId="1062" applyFont="1" applyFill="1" applyBorder="1" applyAlignment="1" applyProtection="1">
      <alignment horizontal="left" vertical="center"/>
      <protection locked="0"/>
    </xf>
    <xf numFmtId="0" fontId="34" fillId="0" borderId="13" xfId="1089" applyFont="1" applyFill="1" applyBorder="1" applyAlignment="1" applyProtection="1">
      <alignment horizontal="left" vertical="center"/>
      <protection locked="0"/>
    </xf>
    <xf numFmtId="49" fontId="34" fillId="5" borderId="12" xfId="1102" applyNumberFormat="1" applyFont="1" applyFill="1" applyBorder="1" applyAlignment="1">
      <alignment horizontal="center" vertical="center"/>
    </xf>
    <xf numFmtId="41" fontId="34" fillId="0" borderId="13" xfId="1061" applyFont="1" applyFill="1" applyBorder="1" applyAlignment="1">
      <alignment horizontal="right" vertical="center"/>
    </xf>
    <xf numFmtId="41" fontId="34" fillId="0" borderId="13" xfId="1065" applyNumberFormat="1" applyFont="1" applyFill="1" applyBorder="1" applyAlignment="1">
      <alignment horizontal="right" vertical="center"/>
    </xf>
    <xf numFmtId="198" fontId="34" fillId="0" borderId="12" xfId="1100" applyNumberFormat="1" applyFont="1" applyBorder="1" applyAlignment="1">
      <alignment horizontal="center" vertical="center"/>
    </xf>
    <xf numFmtId="41" fontId="34" fillId="0" borderId="13" xfId="1061" applyFont="1" applyFill="1" applyBorder="1" applyAlignment="1">
      <alignment vertical="center"/>
    </xf>
    <xf numFmtId="198" fontId="34" fillId="0" borderId="76" xfId="1100" applyNumberFormat="1" applyFont="1" applyBorder="1" applyAlignment="1">
      <alignment horizontal="center" vertical="center"/>
    </xf>
    <xf numFmtId="198" fontId="34" fillId="0" borderId="13" xfId="1100" applyNumberFormat="1" applyFont="1" applyBorder="1" applyAlignment="1">
      <alignment horizontal="center" vertical="center"/>
    </xf>
    <xf numFmtId="0" fontId="34" fillId="0" borderId="12" xfId="1100" applyFont="1" applyBorder="1" applyAlignment="1">
      <alignment horizontal="center" vertical="center"/>
    </xf>
    <xf numFmtId="0" fontId="34" fillId="0" borderId="3" xfId="1100" applyFont="1" applyBorder="1" applyAlignment="1">
      <alignment horizontal="center" vertical="center"/>
    </xf>
    <xf numFmtId="0" fontId="34" fillId="5" borderId="12" xfId="1100" applyFont="1" applyFill="1" applyBorder="1" applyAlignment="1" applyProtection="1">
      <alignment horizontal="center" vertical="center"/>
      <protection locked="0"/>
    </xf>
    <xf numFmtId="0" fontId="34" fillId="5" borderId="12" xfId="1100" applyFont="1" applyFill="1" applyBorder="1" applyAlignment="1">
      <alignment horizontal="center" vertical="center"/>
    </xf>
    <xf numFmtId="0" fontId="34" fillId="0" borderId="12" xfId="1100" applyFont="1" applyFill="1" applyBorder="1" applyAlignment="1" applyProtection="1">
      <alignment horizontal="center" vertical="center"/>
      <protection locked="0"/>
    </xf>
    <xf numFmtId="0" fontId="34" fillId="0" borderId="12" xfId="1100" applyFont="1" applyFill="1" applyBorder="1" applyAlignment="1">
      <alignment horizontal="center" vertical="center"/>
    </xf>
    <xf numFmtId="0" fontId="34" fillId="0" borderId="12" xfId="1100" applyFont="1" applyFill="1" applyBorder="1" applyAlignment="1">
      <alignment horizontal="left" vertical="center"/>
    </xf>
    <xf numFmtId="0" fontId="34" fillId="5" borderId="12" xfId="1100" applyFont="1" applyFill="1" applyBorder="1" applyAlignment="1">
      <alignment horizontal="left" vertical="center"/>
    </xf>
    <xf numFmtId="49" fontId="34" fillId="0" borderId="12" xfId="1100" applyNumberFormat="1" applyFont="1" applyFill="1" applyBorder="1" applyAlignment="1">
      <alignment horizontal="center" vertical="center"/>
    </xf>
    <xf numFmtId="49" fontId="34" fillId="5" borderId="12" xfId="1100" applyNumberFormat="1" applyFont="1" applyFill="1" applyBorder="1" applyAlignment="1">
      <alignment horizontal="center" vertical="center"/>
    </xf>
    <xf numFmtId="41" fontId="34" fillId="0" borderId="13" xfId="1105" applyFont="1" applyFill="1" applyBorder="1" applyAlignment="1">
      <alignment vertical="center"/>
    </xf>
    <xf numFmtId="199" fontId="34" fillId="0" borderId="76" xfId="1103" applyNumberFormat="1" applyFont="1" applyBorder="1" applyAlignment="1">
      <alignment horizontal="center" vertical="center"/>
    </xf>
    <xf numFmtId="199" fontId="34" fillId="0" borderId="13" xfId="1103" applyNumberFormat="1" applyFont="1" applyBorder="1" applyAlignment="1">
      <alignment horizontal="center" vertical="center"/>
    </xf>
    <xf numFmtId="41" fontId="34" fillId="0" borderId="12" xfId="1105" applyFont="1" applyFill="1" applyBorder="1" applyAlignment="1">
      <alignment horizontal="center" vertical="center"/>
    </xf>
    <xf numFmtId="199" fontId="34" fillId="0" borderId="12" xfId="1065" applyNumberFormat="1" applyFont="1" applyFill="1" applyBorder="1" applyAlignment="1">
      <alignment horizontal="center" vertical="center"/>
    </xf>
    <xf numFmtId="41" fontId="34" fillId="0" borderId="12" xfId="1105" applyNumberFormat="1" applyFont="1" applyBorder="1" applyAlignment="1">
      <alignment horizontal="center" vertical="center"/>
    </xf>
    <xf numFmtId="41" fontId="34" fillId="0" borderId="12" xfId="1105" applyFont="1" applyBorder="1" applyAlignment="1">
      <alignment horizontal="center" vertical="center"/>
    </xf>
    <xf numFmtId="199" fontId="34" fillId="0" borderId="12" xfId="1103" applyNumberFormat="1" applyFont="1" applyBorder="1" applyAlignment="1">
      <alignment horizontal="center" vertical="center"/>
    </xf>
    <xf numFmtId="0" fontId="34" fillId="0" borderId="12" xfId="1103" applyFont="1" applyBorder="1" applyAlignment="1">
      <alignment horizontal="center" vertical="center"/>
    </xf>
    <xf numFmtId="0" fontId="34" fillId="0" borderId="3" xfId="1103" applyFont="1" applyBorder="1" applyAlignment="1">
      <alignment horizontal="center" vertical="center"/>
    </xf>
    <xf numFmtId="0" fontId="34" fillId="5" borderId="12" xfId="1103" applyFont="1" applyFill="1" applyBorder="1" applyAlignment="1" applyProtection="1">
      <alignment horizontal="center" vertical="center"/>
      <protection locked="0"/>
    </xf>
    <xf numFmtId="0" fontId="34" fillId="0" borderId="12" xfId="1103" applyFont="1" applyFill="1" applyBorder="1" applyAlignment="1" applyProtection="1">
      <alignment horizontal="center" vertical="center"/>
      <protection locked="0"/>
    </xf>
    <xf numFmtId="0" fontId="34" fillId="5" borderId="12" xfId="1103" applyFont="1" applyFill="1" applyBorder="1" applyAlignment="1" applyProtection="1">
      <alignment horizontal="left" vertical="center"/>
      <protection locked="0"/>
    </xf>
    <xf numFmtId="0" fontId="34" fillId="5" borderId="12" xfId="1103" applyFont="1" applyFill="1" applyBorder="1" applyAlignment="1" applyProtection="1">
      <alignment horizontal="left" vertical="center" wrapText="1"/>
      <protection locked="0"/>
    </xf>
    <xf numFmtId="49" fontId="34" fillId="5" borderId="12" xfId="1103" applyNumberFormat="1" applyFont="1" applyFill="1" applyBorder="1" applyAlignment="1" applyProtection="1">
      <alignment horizontal="center" vertical="center"/>
      <protection locked="0"/>
    </xf>
    <xf numFmtId="0" fontId="34" fillId="0" borderId="13" xfId="1089" applyFont="1" applyFill="1" applyBorder="1" applyAlignment="1">
      <alignment horizontal="center" vertical="center"/>
    </xf>
    <xf numFmtId="199" fontId="34" fillId="0" borderId="12" xfId="1108" applyNumberFormat="1" applyFont="1" applyBorder="1" applyAlignment="1">
      <alignment horizontal="center" vertical="center"/>
    </xf>
    <xf numFmtId="41" fontId="109" fillId="0" borderId="12" xfId="1110" applyFont="1" applyBorder="1" applyAlignment="1">
      <alignment horizontal="center" vertical="center"/>
    </xf>
    <xf numFmtId="41" fontId="34" fillId="0" borderId="12" xfId="1110" applyFont="1" applyFill="1" applyBorder="1" applyAlignment="1">
      <alignment horizontal="center" vertical="center"/>
    </xf>
    <xf numFmtId="17" fontId="34" fillId="0" borderId="12" xfId="1108" applyNumberFormat="1" applyFont="1" applyBorder="1" applyAlignment="1">
      <alignment horizontal="center" vertical="center"/>
    </xf>
    <xf numFmtId="41" fontId="34" fillId="0" borderId="13" xfId="1110" applyFont="1" applyFill="1" applyBorder="1" applyAlignment="1">
      <alignment horizontal="right" vertical="center"/>
    </xf>
    <xf numFmtId="199" fontId="34" fillId="0" borderId="76" xfId="1108" applyNumberFormat="1" applyFont="1" applyBorder="1" applyAlignment="1">
      <alignment horizontal="center" vertical="center"/>
    </xf>
    <xf numFmtId="199" fontId="34" fillId="0" borderId="13" xfId="1108" applyNumberFormat="1" applyFont="1" applyBorder="1" applyAlignment="1">
      <alignment horizontal="center" vertical="center"/>
    </xf>
    <xf numFmtId="0" fontId="34" fillId="0" borderId="12" xfId="1108" applyFont="1" applyBorder="1" applyAlignment="1">
      <alignment horizontal="center" vertical="center"/>
    </xf>
    <xf numFmtId="0" fontId="34" fillId="0" borderId="3" xfId="1108" applyFont="1" applyBorder="1" applyAlignment="1">
      <alignment horizontal="center" vertical="center"/>
    </xf>
    <xf numFmtId="0" fontId="34" fillId="0" borderId="12" xfId="1108" applyFont="1" applyFill="1" applyBorder="1" applyAlignment="1" applyProtection="1">
      <alignment horizontal="center" vertical="center"/>
      <protection locked="0"/>
    </xf>
    <xf numFmtId="0" fontId="34" fillId="0" borderId="12" xfId="1108" applyFont="1" applyFill="1" applyBorder="1" applyAlignment="1">
      <alignment horizontal="center" vertical="center"/>
    </xf>
    <xf numFmtId="0" fontId="34" fillId="0" borderId="12" xfId="1108" applyFont="1" applyFill="1" applyBorder="1" applyAlignment="1">
      <alignment horizontal="left" vertical="center" shrinkToFit="1"/>
    </xf>
    <xf numFmtId="41" fontId="34" fillId="0" borderId="13" xfId="1107" applyFont="1" applyFill="1" applyBorder="1" applyAlignment="1">
      <alignment horizontal="right" vertical="center"/>
    </xf>
    <xf numFmtId="0" fontId="34" fillId="0" borderId="3" xfId="1112" applyFont="1" applyBorder="1" applyAlignment="1">
      <alignment horizontal="center" vertical="center"/>
    </xf>
    <xf numFmtId="41" fontId="34" fillId="0" borderId="12" xfId="1107" applyFont="1" applyFill="1" applyBorder="1" applyAlignment="1">
      <alignment horizontal="center" vertical="center"/>
    </xf>
    <xf numFmtId="0" fontId="34" fillId="0" borderId="3" xfId="1112" applyFont="1" applyFill="1" applyBorder="1" applyAlignment="1">
      <alignment horizontal="center" vertical="center"/>
    </xf>
    <xf numFmtId="0" fontId="34" fillId="5" borderId="12" xfId="1112" applyFont="1" applyFill="1" applyBorder="1" applyAlignment="1" applyProtection="1">
      <alignment horizontal="center" vertical="center"/>
      <protection locked="0"/>
    </xf>
    <xf numFmtId="0" fontId="34" fillId="5" borderId="12" xfId="1112" applyFont="1" applyFill="1" applyBorder="1" applyAlignment="1">
      <alignment horizontal="center" vertical="center"/>
    </xf>
    <xf numFmtId="0" fontId="34" fillId="0" borderId="12" xfId="1112" applyFont="1" applyFill="1" applyBorder="1" applyAlignment="1" applyProtection="1">
      <alignment horizontal="center" vertical="center"/>
      <protection locked="0"/>
    </xf>
    <xf numFmtId="0" fontId="34" fillId="0" borderId="12" xfId="1112" applyFont="1" applyFill="1" applyBorder="1" applyAlignment="1">
      <alignment horizontal="center" vertical="center"/>
    </xf>
    <xf numFmtId="0" fontId="34" fillId="0" borderId="12" xfId="1112" applyFont="1" applyFill="1" applyBorder="1" applyAlignment="1">
      <alignment horizontal="left" vertical="center"/>
    </xf>
    <xf numFmtId="0" fontId="34" fillId="5" borderId="12" xfId="1112" applyFont="1" applyFill="1" applyBorder="1" applyAlignment="1">
      <alignment horizontal="left" vertical="center"/>
    </xf>
    <xf numFmtId="49" fontId="34" fillId="0" borderId="12" xfId="1112" applyNumberFormat="1" applyFont="1" applyFill="1" applyBorder="1" applyAlignment="1">
      <alignment horizontal="center" vertical="center"/>
    </xf>
    <xf numFmtId="49" fontId="34" fillId="5" borderId="12" xfId="1112" applyNumberFormat="1" applyFont="1" applyFill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4" fillId="0" borderId="5" xfId="1112" applyFont="1" applyFill="1" applyBorder="1" applyAlignment="1">
      <alignment horizontal="center" vertical="center"/>
    </xf>
    <xf numFmtId="49" fontId="34" fillId="0" borderId="13" xfId="1112" quotePrefix="1" applyNumberFormat="1" applyFont="1" applyFill="1" applyBorder="1" applyAlignment="1">
      <alignment horizontal="center" vertical="center"/>
    </xf>
    <xf numFmtId="0" fontId="34" fillId="0" borderId="3" xfId="1099" applyFont="1" applyFill="1" applyBorder="1" applyAlignment="1">
      <alignment horizontal="center" vertical="center"/>
    </xf>
    <xf numFmtId="41" fontId="34" fillId="0" borderId="12" xfId="1116" applyFont="1" applyFill="1" applyBorder="1" applyAlignment="1">
      <alignment horizontal="right" vertical="center"/>
    </xf>
    <xf numFmtId="41" fontId="34" fillId="0" borderId="12" xfId="1116" applyFont="1" applyFill="1" applyBorder="1" applyAlignment="1">
      <alignment horizontal="center" vertical="center"/>
    </xf>
    <xf numFmtId="0" fontId="34" fillId="0" borderId="3" xfId="1099" applyFont="1" applyBorder="1" applyAlignment="1">
      <alignment horizontal="center" vertical="center"/>
    </xf>
    <xf numFmtId="0" fontId="34" fillId="0" borderId="12" xfId="1099" applyFont="1" applyFill="1" applyBorder="1" applyAlignment="1" applyProtection="1">
      <alignment horizontal="center" vertical="center"/>
      <protection locked="0"/>
    </xf>
    <xf numFmtId="0" fontId="34" fillId="0" borderId="12" xfId="1099" applyFont="1" applyFill="1" applyBorder="1" applyAlignment="1">
      <alignment horizontal="center" vertical="center"/>
    </xf>
    <xf numFmtId="0" fontId="34" fillId="0" borderId="12" xfId="1099" applyFont="1" applyFill="1" applyBorder="1" applyAlignment="1">
      <alignment horizontal="left" vertical="center"/>
    </xf>
    <xf numFmtId="49" fontId="34" fillId="0" borderId="12" xfId="1099" applyNumberFormat="1" applyFont="1" applyFill="1" applyBorder="1" applyAlignment="1">
      <alignment horizontal="center" vertical="center"/>
    </xf>
    <xf numFmtId="0" fontId="34" fillId="0" borderId="16" xfId="1041" applyFont="1" applyFill="1" applyBorder="1" applyAlignment="1">
      <alignment horizontal="left" vertical="center"/>
    </xf>
    <xf numFmtId="0" fontId="34" fillId="0" borderId="81" xfId="1041" applyFont="1" applyFill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6" fillId="0" borderId="12" xfId="1119" applyFont="1" applyBorder="1" applyAlignment="1">
      <alignment horizontal="center" vertical="center"/>
    </xf>
    <xf numFmtId="0" fontId="34" fillId="5" borderId="12" xfId="1119" applyFont="1" applyFill="1" applyBorder="1" applyAlignment="1" applyProtection="1">
      <alignment horizontal="center" vertical="center"/>
      <protection locked="0"/>
    </xf>
    <xf numFmtId="0" fontId="34" fillId="5" borderId="12" xfId="1119" applyFont="1" applyFill="1" applyBorder="1" applyAlignment="1">
      <alignment horizontal="center" vertical="center"/>
    </xf>
    <xf numFmtId="0" fontId="36" fillId="0" borderId="3" xfId="1119" applyFont="1" applyBorder="1" applyAlignment="1">
      <alignment horizontal="center" vertical="center"/>
    </xf>
    <xf numFmtId="0" fontId="37" fillId="5" borderId="12" xfId="1119" applyFont="1" applyFill="1" applyBorder="1" applyAlignment="1">
      <alignment horizontal="center" vertical="center"/>
    </xf>
    <xf numFmtId="41" fontId="108" fillId="0" borderId="13" xfId="1095" applyFont="1" applyBorder="1" applyAlignment="1">
      <alignment horizontal="center" vertical="center"/>
    </xf>
    <xf numFmtId="0" fontId="34" fillId="0" borderId="12" xfId="1119" applyFont="1" applyFill="1" applyBorder="1" applyAlignment="1" applyProtection="1">
      <alignment horizontal="center" vertical="center"/>
      <protection locked="0"/>
    </xf>
    <xf numFmtId="0" fontId="34" fillId="0" borderId="12" xfId="1119" applyFont="1" applyFill="1" applyBorder="1" applyAlignment="1">
      <alignment horizontal="center" vertical="center"/>
    </xf>
    <xf numFmtId="0" fontId="36" fillId="0" borderId="3" xfId="1119" applyFont="1" applyFill="1" applyBorder="1" applyAlignment="1">
      <alignment horizontal="center" vertical="center"/>
    </xf>
    <xf numFmtId="0" fontId="34" fillId="0" borderId="12" xfId="1119" applyFont="1" applyFill="1" applyBorder="1" applyAlignment="1">
      <alignment horizontal="left" vertical="center"/>
    </xf>
    <xf numFmtId="0" fontId="34" fillId="5" borderId="12" xfId="1119" applyFont="1" applyFill="1" applyBorder="1" applyAlignment="1">
      <alignment horizontal="left" vertical="center"/>
    </xf>
    <xf numFmtId="199" fontId="37" fillId="0" borderId="12" xfId="1065" applyNumberFormat="1" applyFont="1" applyFill="1" applyBorder="1" applyAlignment="1">
      <alignment horizontal="center" vertical="center"/>
    </xf>
    <xf numFmtId="199" fontId="36" fillId="0" borderId="13" xfId="1119" applyNumberFormat="1" applyFont="1" applyBorder="1" applyAlignment="1">
      <alignment horizontal="center" vertical="center"/>
    </xf>
    <xf numFmtId="199" fontId="36" fillId="0" borderId="76" xfId="1119" applyNumberFormat="1" applyFont="1" applyBorder="1" applyAlignment="1">
      <alignment horizontal="center" vertical="center"/>
    </xf>
    <xf numFmtId="49" fontId="34" fillId="0" borderId="12" xfId="1119" applyNumberFormat="1" applyFont="1" applyFill="1" applyBorder="1" applyAlignment="1">
      <alignment horizontal="center" vertical="center"/>
    </xf>
    <xf numFmtId="49" fontId="34" fillId="5" borderId="12" xfId="1119" applyNumberFormat="1" applyFont="1" applyFill="1" applyBorder="1" applyAlignment="1">
      <alignment horizontal="center" vertical="center"/>
    </xf>
    <xf numFmtId="49" fontId="108" fillId="0" borderId="13" xfId="1095" applyNumberFormat="1" applyFont="1" applyFill="1" applyBorder="1" applyAlignment="1">
      <alignment horizontal="center" vertical="center"/>
    </xf>
    <xf numFmtId="49" fontId="36" fillId="0" borderId="13" xfId="1119" applyNumberFormat="1" applyFont="1" applyBorder="1" applyAlignment="1">
      <alignment horizontal="center" vertical="center"/>
    </xf>
    <xf numFmtId="49" fontId="35" fillId="0" borderId="12" xfId="1042" applyNumberFormat="1" applyFont="1" applyBorder="1" applyAlignment="1">
      <alignment horizontal="center" vertical="center"/>
    </xf>
    <xf numFmtId="191" fontId="37" fillId="0" borderId="12" xfId="1065" applyNumberFormat="1" applyFont="1" applyFill="1" applyBorder="1" applyAlignment="1">
      <alignment horizontal="right" vertical="center"/>
    </xf>
    <xf numFmtId="191" fontId="37" fillId="0" borderId="12" xfId="1095" applyNumberFormat="1" applyFont="1" applyFill="1" applyBorder="1" applyAlignment="1">
      <alignment horizontal="right" vertical="center"/>
    </xf>
    <xf numFmtId="191" fontId="37" fillId="0" borderId="13" xfId="1095" applyNumberFormat="1" applyFont="1" applyFill="1" applyBorder="1" applyAlignment="1">
      <alignment horizontal="right" vertical="center"/>
    </xf>
    <xf numFmtId="0" fontId="37" fillId="0" borderId="12" xfId="1119" applyFont="1" applyBorder="1" applyAlignment="1">
      <alignment horizontal="center" vertical="center"/>
    </xf>
    <xf numFmtId="0" fontId="107" fillId="0" borderId="12" xfId="1119" applyFont="1" applyBorder="1" applyAlignment="1" applyProtection="1">
      <alignment horizontal="left" vertical="center" shrinkToFit="1"/>
      <protection locked="0"/>
    </xf>
    <xf numFmtId="199" fontId="37" fillId="0" borderId="12" xfId="1119" applyNumberFormat="1" applyFont="1" applyBorder="1" applyAlignment="1">
      <alignment horizontal="center" vertical="center"/>
    </xf>
    <xf numFmtId="191" fontId="37" fillId="0" borderId="12" xfId="1096" applyNumberFormat="1" applyFont="1" applyBorder="1" applyAlignment="1">
      <alignment horizontal="right" vertical="center"/>
    </xf>
    <xf numFmtId="0" fontId="34" fillId="0" borderId="13" xfId="1108" applyFont="1" applyFill="1" applyBorder="1" applyAlignment="1" applyProtection="1">
      <alignment horizontal="center" vertical="center"/>
      <protection locked="0"/>
    </xf>
    <xf numFmtId="41" fontId="34" fillId="0" borderId="13" xfId="1107" applyFont="1" applyFill="1" applyBorder="1" applyAlignment="1">
      <alignment horizontal="center" vertical="center"/>
    </xf>
    <xf numFmtId="199" fontId="34" fillId="0" borderId="13" xfId="1123" applyNumberFormat="1" applyFont="1" applyBorder="1" applyAlignment="1">
      <alignment horizontal="center" vertical="center"/>
    </xf>
    <xf numFmtId="41" fontId="34" fillId="0" borderId="13" xfId="1152" applyFont="1" applyFill="1" applyBorder="1" applyAlignment="1">
      <alignment horizontal="right" vertical="center"/>
    </xf>
    <xf numFmtId="199" fontId="34" fillId="0" borderId="12" xfId="1123" applyNumberFormat="1" applyFont="1" applyBorder="1" applyAlignment="1">
      <alignment horizontal="center" vertical="center"/>
    </xf>
    <xf numFmtId="41" fontId="109" fillId="0" borderId="13" xfId="1152" applyFont="1" applyBorder="1" applyAlignment="1">
      <alignment horizontal="center" vertical="center"/>
    </xf>
    <xf numFmtId="49" fontId="109" fillId="0" borderId="13" xfId="1152" applyNumberFormat="1" applyFont="1" applyFill="1" applyBorder="1" applyAlignment="1">
      <alignment horizontal="center" vertical="center"/>
    </xf>
    <xf numFmtId="49" fontId="34" fillId="0" borderId="13" xfId="1123" applyNumberFormat="1" applyFont="1" applyBorder="1" applyAlignment="1">
      <alignment horizontal="center" vertical="center"/>
    </xf>
    <xf numFmtId="0" fontId="34" fillId="0" borderId="12" xfId="1041" applyFont="1" applyFill="1" applyBorder="1" applyAlignment="1">
      <alignment horizontal="center" vertical="center"/>
    </xf>
    <xf numFmtId="0" fontId="34" fillId="0" borderId="24" xfId="1042" quotePrefix="1" applyFont="1" applyFill="1" applyBorder="1" applyAlignment="1">
      <alignment horizontal="center" vertical="center"/>
    </xf>
    <xf numFmtId="0" fontId="106" fillId="0" borderId="2" xfId="1027" applyNumberFormat="1" applyFont="1" applyBorder="1" applyAlignment="1">
      <alignment horizontal="left" vertical="center"/>
    </xf>
    <xf numFmtId="0" fontId="106" fillId="0" borderId="64" xfId="1042" applyNumberFormat="1" applyFont="1" applyBorder="1" applyAlignment="1">
      <alignment horizontal="center" vertical="center"/>
    </xf>
    <xf numFmtId="0" fontId="106" fillId="0" borderId="12" xfId="1042" applyFont="1" applyFill="1" applyBorder="1" applyAlignment="1">
      <alignment horizontal="left" vertical="center"/>
    </xf>
    <xf numFmtId="177" fontId="34" fillId="0" borderId="2" xfId="1041" applyNumberFormat="1" applyFont="1" applyFill="1" applyBorder="1" applyAlignment="1">
      <alignment horizontal="center" vertical="center"/>
    </xf>
    <xf numFmtId="0" fontId="34" fillId="0" borderId="78" xfId="1041" applyFont="1" applyFill="1" applyBorder="1" applyAlignment="1">
      <alignment horizontal="center" vertical="center"/>
    </xf>
    <xf numFmtId="0" fontId="106" fillId="0" borderId="12" xfId="1028" applyNumberFormat="1" applyFont="1" applyFill="1" applyBorder="1" applyAlignment="1">
      <alignment horizontal="center" vertical="center"/>
    </xf>
    <xf numFmtId="49" fontId="34" fillId="0" borderId="13" xfId="839" quotePrefix="1" applyNumberFormat="1" applyFont="1" applyFill="1" applyBorder="1" applyAlignment="1">
      <alignment horizontal="center" vertical="center"/>
    </xf>
    <xf numFmtId="41" fontId="34" fillId="0" borderId="13" xfId="839" quotePrefix="1" applyFont="1" applyFill="1" applyBorder="1" applyAlignment="1">
      <alignment horizontal="center" vertical="center"/>
    </xf>
    <xf numFmtId="194" fontId="34" fillId="0" borderId="13" xfId="568" applyNumberFormat="1" applyFont="1" applyFill="1" applyBorder="1" applyAlignment="1">
      <alignment horizontal="center" vertical="center"/>
    </xf>
    <xf numFmtId="41" fontId="34" fillId="0" borderId="64" xfId="568" applyFont="1" applyFill="1" applyBorder="1" applyAlignment="1">
      <alignment horizontal="center" vertical="center"/>
    </xf>
    <xf numFmtId="0" fontId="34" fillId="0" borderId="80" xfId="1041" applyFont="1" applyFill="1" applyBorder="1" applyAlignment="1">
      <alignment horizontal="center" vertical="center"/>
    </xf>
    <xf numFmtId="0" fontId="34" fillId="0" borderId="13" xfId="1041" applyFont="1" applyFill="1" applyBorder="1" applyAlignment="1">
      <alignment horizontal="center" vertical="center"/>
    </xf>
    <xf numFmtId="0" fontId="34" fillId="0" borderId="77" xfId="1042" quotePrefix="1" applyFont="1" applyFill="1" applyBorder="1" applyAlignment="1">
      <alignment horizontal="center" vertical="center"/>
    </xf>
    <xf numFmtId="177" fontId="34" fillId="0" borderId="13" xfId="1041" applyNumberFormat="1" applyFont="1" applyFill="1" applyBorder="1" applyAlignment="1">
      <alignment horizontal="center" vertical="center"/>
    </xf>
    <xf numFmtId="41" fontId="34" fillId="0" borderId="13" xfId="1028" applyFont="1" applyFill="1" applyBorder="1" applyAlignment="1">
      <alignment horizontal="right" vertical="center"/>
    </xf>
    <xf numFmtId="0" fontId="34" fillId="0" borderId="83" xfId="1077" applyFont="1" applyBorder="1" applyAlignment="1">
      <alignment horizontal="center" vertical="center"/>
    </xf>
    <xf numFmtId="0" fontId="34" fillId="0" borderId="34" xfId="1036" applyNumberFormat="1" applyFont="1" applyFill="1" applyBorder="1" applyAlignment="1">
      <alignment vertical="center"/>
    </xf>
    <xf numFmtId="0" fontId="106" fillId="0" borderId="34" xfId="1036" applyNumberFormat="1" applyFont="1" applyFill="1" applyBorder="1" applyAlignment="1">
      <alignment horizontal="center" vertical="center"/>
    </xf>
    <xf numFmtId="0" fontId="11" fillId="0" borderId="49" xfId="0" applyNumberFormat="1" applyFont="1" applyBorder="1" applyAlignment="1">
      <alignment vertical="center"/>
    </xf>
    <xf numFmtId="0" fontId="34" fillId="0" borderId="13" xfId="1059" applyFont="1" applyFill="1" applyBorder="1" applyAlignment="1" applyProtection="1">
      <alignment horizontal="center" vertical="center"/>
      <protection locked="0"/>
    </xf>
    <xf numFmtId="0" fontId="34" fillId="0" borderId="13" xfId="1059" applyFont="1" applyFill="1" applyBorder="1" applyAlignment="1" applyProtection="1">
      <alignment horizontal="left" vertical="center" wrapText="1"/>
      <protection locked="0"/>
    </xf>
    <xf numFmtId="0" fontId="17" fillId="0" borderId="27" xfId="0" applyNumberFormat="1" applyFont="1" applyBorder="1" applyAlignment="1">
      <alignment horizontal="center" vertical="center"/>
    </xf>
    <xf numFmtId="199" fontId="34" fillId="0" borderId="13" xfId="1065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177" fontId="20" fillId="0" borderId="27" xfId="2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0" fillId="0" borderId="87" xfId="0" applyNumberFormat="1" applyBorder="1"/>
    <xf numFmtId="0" fontId="34" fillId="0" borderId="13" xfId="1099" applyFont="1" applyFill="1" applyBorder="1" applyAlignment="1" applyProtection="1">
      <alignment horizontal="left" vertical="center"/>
      <protection locked="0"/>
    </xf>
    <xf numFmtId="0" fontId="34" fillId="0" borderId="13" xfId="1123" applyFont="1" applyFill="1" applyBorder="1" applyAlignment="1" applyProtection="1">
      <alignment horizontal="center" vertical="center"/>
      <protection locked="0"/>
    </xf>
    <xf numFmtId="0" fontId="34" fillId="0" borderId="13" xfId="519" applyFont="1" applyFill="1" applyBorder="1" applyAlignment="1">
      <alignment horizontal="center" vertical="center"/>
    </xf>
    <xf numFmtId="194" fontId="84" fillId="0" borderId="13" xfId="1149" applyNumberFormat="1" applyFont="1" applyFill="1" applyBorder="1" applyAlignment="1">
      <alignment horizontal="center" vertical="center"/>
    </xf>
    <xf numFmtId="176" fontId="84" fillId="0" borderId="12" xfId="1149" applyNumberFormat="1" applyFont="1" applyBorder="1" applyAlignment="1">
      <alignment horizontal="center" vertical="center"/>
    </xf>
    <xf numFmtId="0" fontId="84" fillId="0" borderId="12" xfId="1149" applyFont="1" applyFill="1" applyBorder="1" applyAlignment="1">
      <alignment horizontal="left" vertical="center"/>
    </xf>
    <xf numFmtId="0" fontId="84" fillId="0" borderId="12" xfId="1139" applyFont="1" applyBorder="1" applyAlignment="1">
      <alignment horizontal="left" vertical="center"/>
    </xf>
    <xf numFmtId="176" fontId="84" fillId="0" borderId="12" xfId="1139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71" xfId="0" applyNumberFormat="1" applyFont="1" applyFill="1" applyBorder="1" applyAlignment="1">
      <alignment horizontal="center" vertical="center"/>
    </xf>
    <xf numFmtId="0" fontId="110" fillId="0" borderId="70" xfId="0" applyNumberFormat="1" applyFont="1" applyFill="1" applyBorder="1" applyAlignment="1" applyProtection="1">
      <alignment horizontal="left" vertical="center"/>
    </xf>
    <xf numFmtId="0" fontId="110" fillId="0" borderId="70" xfId="0" applyNumberFormat="1" applyFont="1" applyFill="1" applyBorder="1" applyAlignment="1" applyProtection="1">
      <alignment horizontal="center" vertical="center"/>
    </xf>
    <xf numFmtId="0" fontId="34" fillId="0" borderId="3" xfId="1123" applyFont="1" applyBorder="1" applyAlignment="1">
      <alignment horizontal="center" vertical="center"/>
    </xf>
    <xf numFmtId="41" fontId="34" fillId="0" borderId="12" xfId="1152" applyFont="1" applyFill="1" applyBorder="1" applyAlignment="1">
      <alignment horizontal="right" vertical="center"/>
    </xf>
    <xf numFmtId="0" fontId="34" fillId="0" borderId="72" xfId="1041" applyFont="1" applyFill="1" applyBorder="1" applyAlignment="1">
      <alignment horizontal="center" vertical="center"/>
    </xf>
    <xf numFmtId="0" fontId="106" fillId="0" borderId="12" xfId="1042" applyFont="1" applyFill="1" applyBorder="1" applyAlignment="1">
      <alignment horizontal="center" vertical="center"/>
    </xf>
    <xf numFmtId="195" fontId="34" fillId="0" borderId="24" xfId="1042" quotePrefix="1" applyNumberFormat="1" applyFont="1" applyFill="1" applyBorder="1" applyAlignment="1">
      <alignment horizontal="center" vertical="center"/>
    </xf>
    <xf numFmtId="41" fontId="34" fillId="0" borderId="2" xfId="1028" applyFont="1" applyFill="1" applyBorder="1" applyAlignment="1">
      <alignment horizontal="right" vertical="center"/>
    </xf>
    <xf numFmtId="0" fontId="34" fillId="0" borderId="24" xfId="1042" quotePrefix="1" applyNumberFormat="1" applyFont="1" applyFill="1" applyBorder="1" applyAlignment="1">
      <alignment horizontal="center" vertical="center"/>
    </xf>
    <xf numFmtId="0" fontId="34" fillId="0" borderId="16" xfId="1041" quotePrefix="1" applyNumberFormat="1" applyFont="1" applyFill="1" applyBorder="1" applyAlignment="1">
      <alignment horizontal="center" vertical="center"/>
    </xf>
    <xf numFmtId="0" fontId="34" fillId="0" borderId="16" xfId="1042" quotePrefix="1" applyFont="1" applyFill="1" applyBorder="1" applyAlignment="1">
      <alignment horizontal="center" vertical="center"/>
    </xf>
    <xf numFmtId="0" fontId="34" fillId="0" borderId="81" xfId="566" applyFont="1" applyFill="1" applyBorder="1" applyAlignment="1">
      <alignment horizontal="center" vertical="center"/>
    </xf>
    <xf numFmtId="0" fontId="84" fillId="0" borderId="16" xfId="566" applyFont="1" applyFill="1" applyBorder="1" applyAlignment="1">
      <alignment horizontal="center" vertical="center"/>
    </xf>
    <xf numFmtId="198" fontId="34" fillId="0" borderId="64" xfId="1065" applyNumberFormat="1" applyFont="1" applyFill="1" applyBorder="1" applyAlignment="1">
      <alignment horizontal="center" vertical="center"/>
    </xf>
    <xf numFmtId="0" fontId="34" fillId="0" borderId="82" xfId="566" applyFont="1" applyFill="1" applyBorder="1" applyAlignment="1">
      <alignment horizontal="center" vertical="center"/>
    </xf>
    <xf numFmtId="0" fontId="84" fillId="0" borderId="13" xfId="566" applyFont="1" applyFill="1" applyBorder="1" applyAlignment="1">
      <alignment horizontal="center" vertical="center"/>
    </xf>
    <xf numFmtId="41" fontId="34" fillId="0" borderId="13" xfId="839" applyFont="1" applyFill="1" applyBorder="1" applyAlignment="1">
      <alignment vertical="center"/>
    </xf>
    <xf numFmtId="194" fontId="34" fillId="0" borderId="64" xfId="568" applyNumberFormat="1" applyFont="1" applyFill="1" applyBorder="1" applyAlignment="1">
      <alignment horizontal="center" vertical="center"/>
    </xf>
    <xf numFmtId="0" fontId="34" fillId="0" borderId="13" xfId="1042" quotePrefix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4" fillId="0" borderId="34" xfId="1077" applyFont="1" applyFill="1" applyBorder="1" applyAlignment="1">
      <alignment horizontal="center" vertical="center"/>
    </xf>
    <xf numFmtId="0" fontId="34" fillId="0" borderId="84" xfId="1077" applyFont="1" applyFill="1" applyBorder="1" applyAlignment="1">
      <alignment horizontal="center" vertical="center"/>
    </xf>
    <xf numFmtId="194" fontId="34" fillId="0" borderId="34" xfId="1037" applyNumberFormat="1" applyFont="1" applyFill="1" applyBorder="1" applyAlignment="1">
      <alignment horizontal="center" vertical="center"/>
    </xf>
    <xf numFmtId="49" fontId="34" fillId="0" borderId="13" xfId="1059" applyNumberFormat="1" applyFont="1" applyFill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34" fillId="0" borderId="5" xfId="1089" applyFont="1" applyFill="1" applyBorder="1" applyAlignment="1">
      <alignment horizontal="center" vertical="center"/>
    </xf>
    <xf numFmtId="41" fontId="34" fillId="0" borderId="13" xfId="1068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34" fillId="0" borderId="13" xfId="1112" applyFont="1" applyFill="1" applyBorder="1" applyAlignment="1" applyProtection="1">
      <alignment horizontal="center" vertical="center"/>
      <protection locked="0"/>
    </xf>
    <xf numFmtId="0" fontId="34" fillId="0" borderId="13" xfId="1112" applyFont="1" applyFill="1" applyBorder="1" applyAlignment="1" applyProtection="1">
      <alignment horizontal="left" vertical="center"/>
      <protection locked="0"/>
    </xf>
    <xf numFmtId="177" fontId="20" fillId="0" borderId="27" xfId="2" applyNumberFormat="1" applyFont="1" applyBorder="1" applyAlignment="1">
      <alignment horizontal="right" vertical="center" shrinkToFit="1"/>
    </xf>
    <xf numFmtId="0" fontId="34" fillId="0" borderId="13" xfId="1119" applyFont="1" applyFill="1" applyBorder="1" applyAlignment="1" applyProtection="1">
      <alignment horizontal="left" vertical="center"/>
      <protection locked="0"/>
    </xf>
    <xf numFmtId="0" fontId="20" fillId="0" borderId="86" xfId="0" applyNumberFormat="1" applyFont="1" applyBorder="1" applyAlignment="1">
      <alignment horizontal="center" vertical="center"/>
    </xf>
    <xf numFmtId="0" fontId="84" fillId="0" borderId="13" xfId="1149" applyFont="1" applyFill="1" applyBorder="1" applyAlignment="1">
      <alignment horizontal="center" vertical="center"/>
    </xf>
    <xf numFmtId="194" fontId="84" fillId="0" borderId="12" xfId="1149" applyNumberFormat="1" applyFont="1" applyBorder="1" applyAlignment="1">
      <alignment horizontal="center" vertical="center"/>
    </xf>
    <xf numFmtId="194" fontId="84" fillId="0" borderId="12" xfId="1149" applyNumberFormat="1" applyFont="1" applyFill="1" applyBorder="1" applyAlignment="1">
      <alignment horizontal="center" vertical="center"/>
    </xf>
    <xf numFmtId="194" fontId="84" fillId="0" borderId="12" xfId="1139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left" vertical="center" wrapText="1"/>
    </xf>
    <xf numFmtId="49" fontId="34" fillId="0" borderId="13" xfId="1099" applyNumberFormat="1" applyFont="1" applyFill="1" applyBorder="1" applyAlignment="1">
      <alignment horizontal="center" vertical="center"/>
    </xf>
    <xf numFmtId="176" fontId="20" fillId="0" borderId="23" xfId="0" applyNumberFormat="1" applyFont="1" applyBorder="1" applyAlignment="1">
      <alignment horizontal="center" vertical="center"/>
    </xf>
    <xf numFmtId="0" fontId="34" fillId="0" borderId="13" xfId="1123" applyFont="1" applyFill="1" applyBorder="1" applyAlignment="1">
      <alignment horizontal="left" vertical="center"/>
    </xf>
    <xf numFmtId="0" fontId="34" fillId="0" borderId="13" xfId="1123" applyFont="1" applyFill="1" applyBorder="1" applyAlignment="1">
      <alignment horizontal="center" vertical="center"/>
    </xf>
    <xf numFmtId="0" fontId="84" fillId="0" borderId="13" xfId="519" applyFont="1" applyFill="1" applyBorder="1" applyAlignment="1">
      <alignment horizontal="center" vertical="center"/>
    </xf>
    <xf numFmtId="192" fontId="84" fillId="0" borderId="13" xfId="127" applyNumberFormat="1" applyFont="1" applyFill="1" applyBorder="1" applyAlignment="1">
      <alignment horizontal="right" vertical="center"/>
    </xf>
    <xf numFmtId="0" fontId="35" fillId="6" borderId="49" xfId="0" applyFont="1" applyFill="1" applyBorder="1" applyAlignment="1">
      <alignment horizontal="center" vertical="center"/>
    </xf>
    <xf numFmtId="41" fontId="34" fillId="0" borderId="13" xfId="1152" applyFont="1" applyFill="1" applyBorder="1" applyAlignment="1">
      <alignment horizontal="center" vertical="center"/>
    </xf>
    <xf numFmtId="49" fontId="34" fillId="0" borderId="13" xfId="1099" quotePrefix="1" applyNumberFormat="1" applyFont="1" applyFill="1" applyBorder="1" applyAlignment="1">
      <alignment horizontal="center" vertical="center"/>
    </xf>
    <xf numFmtId="177" fontId="84" fillId="0" borderId="13" xfId="127" applyNumberFormat="1" applyFont="1" applyFill="1" applyBorder="1" applyAlignment="1">
      <alignment horizontal="right" vertical="center"/>
    </xf>
    <xf numFmtId="176" fontId="84" fillId="0" borderId="13" xfId="1149" applyNumberFormat="1" applyFont="1" applyFill="1" applyBorder="1" applyAlignment="1">
      <alignment horizontal="center" vertical="center"/>
    </xf>
    <xf numFmtId="0" fontId="84" fillId="0" borderId="12" xfId="1149" applyFont="1" applyBorder="1" applyAlignment="1">
      <alignment horizontal="center" vertical="center"/>
    </xf>
    <xf numFmtId="0" fontId="84" fillId="0" borderId="12" xfId="1149" applyFont="1" applyBorder="1" applyAlignment="1">
      <alignment vertical="center"/>
    </xf>
    <xf numFmtId="177" fontId="84" fillId="0" borderId="12" xfId="1149" applyNumberFormat="1" applyFont="1" applyFill="1" applyBorder="1" applyAlignment="1">
      <alignment horizontal="center" vertical="center"/>
    </xf>
    <xf numFmtId="0" fontId="84" fillId="0" borderId="12" xfId="1139" applyFont="1" applyBorder="1" applyAlignment="1">
      <alignment horizontal="center" vertical="center"/>
    </xf>
    <xf numFmtId="0" fontId="84" fillId="0" borderId="12" xfId="1139" applyFont="1" applyFill="1" applyBorder="1" applyAlignment="1">
      <alignment horizontal="center" vertical="center"/>
    </xf>
    <xf numFmtId="194" fontId="84" fillId="0" borderId="12" xfId="1139" applyNumberFormat="1" applyFont="1" applyBorder="1" applyAlignment="1">
      <alignment horizontal="center" vertical="center"/>
    </xf>
    <xf numFmtId="191" fontId="11" fillId="0" borderId="0" xfId="0" applyNumberFormat="1" applyFont="1" applyFill="1" applyBorder="1" applyAlignment="1" applyProtection="1">
      <alignment horizontal="right" vertical="center"/>
    </xf>
    <xf numFmtId="193" fontId="11" fillId="0" borderId="0" xfId="0" applyNumberFormat="1" applyFont="1" applyFill="1" applyBorder="1" applyAlignment="1" applyProtection="1">
      <alignment horizontal="right" vertical="center"/>
    </xf>
    <xf numFmtId="193" fontId="11" fillId="0" borderId="70" xfId="0" applyNumberFormat="1" applyFont="1" applyFill="1" applyBorder="1" applyAlignment="1" applyProtection="1">
      <alignment horizontal="right" vertical="center"/>
    </xf>
    <xf numFmtId="199" fontId="34" fillId="0" borderId="76" xfId="1123" applyNumberFormat="1" applyFont="1" applyBorder="1" applyAlignment="1">
      <alignment horizontal="center" vertical="center"/>
    </xf>
    <xf numFmtId="0" fontId="34" fillId="5" borderId="12" xfId="1123" applyFont="1" applyFill="1" applyBorder="1" applyAlignment="1">
      <alignment horizontal="left" vertical="center" wrapText="1"/>
    </xf>
    <xf numFmtId="49" fontId="34" fillId="0" borderId="12" xfId="1123" quotePrefix="1" applyNumberFormat="1" applyFont="1" applyFill="1" applyBorder="1" applyAlignment="1">
      <alignment horizontal="center" vertical="center"/>
    </xf>
    <xf numFmtId="0" fontId="34" fillId="0" borderId="12" xfId="1123" applyFont="1" applyBorder="1" applyAlignment="1">
      <alignment horizontal="center" vertical="center"/>
    </xf>
    <xf numFmtId="0" fontId="34" fillId="0" borderId="12" xfId="1042" quotePrefix="1" applyFont="1" applyFill="1" applyBorder="1" applyAlignment="1">
      <alignment horizontal="center" vertical="center"/>
    </xf>
    <xf numFmtId="177" fontId="34" fillId="0" borderId="12" xfId="1041" applyNumberFormat="1" applyFont="1" applyFill="1" applyBorder="1" applyAlignment="1">
      <alignment horizontal="center" vertical="center"/>
    </xf>
    <xf numFmtId="41" fontId="34" fillId="0" borderId="12" xfId="1028" applyFont="1" applyFill="1" applyBorder="1" applyAlignment="1">
      <alignment horizontal="right" vertical="center"/>
    </xf>
    <xf numFmtId="0" fontId="34" fillId="0" borderId="16" xfId="1041" applyFont="1" applyFill="1" applyBorder="1" applyAlignment="1">
      <alignment horizontal="center" vertical="center"/>
    </xf>
    <xf numFmtId="0" fontId="84" fillId="0" borderId="63" xfId="0" applyFont="1" applyBorder="1" applyAlignment="1">
      <alignment horizontal="center" vertical="center"/>
    </xf>
    <xf numFmtId="41" fontId="34" fillId="0" borderId="16" xfId="839" applyFont="1" applyFill="1" applyBorder="1" applyAlignment="1">
      <alignment vertical="center"/>
    </xf>
    <xf numFmtId="0" fontId="84" fillId="0" borderId="6" xfId="0" applyFont="1" applyFill="1" applyBorder="1" applyAlignment="1">
      <alignment horizontal="center" vertical="center"/>
    </xf>
    <xf numFmtId="0" fontId="106" fillId="0" borderId="13" xfId="1042" applyNumberFormat="1" applyFont="1" applyBorder="1" applyAlignment="1">
      <alignment horizontal="left" vertical="center"/>
    </xf>
    <xf numFmtId="0" fontId="106" fillId="0" borderId="13" xfId="1042" applyNumberFormat="1" applyFont="1" applyBorder="1" applyAlignment="1">
      <alignment horizontal="center" vertical="center"/>
    </xf>
    <xf numFmtId="41" fontId="34" fillId="0" borderId="34" xfId="1037" applyFont="1" applyFill="1" applyBorder="1" applyAlignment="1">
      <alignment horizontal="right" vertical="center"/>
    </xf>
    <xf numFmtId="0" fontId="34" fillId="0" borderId="5" xfId="1059" applyFont="1" applyFill="1" applyBorder="1" applyAlignment="1">
      <alignment horizontal="center" vertical="center"/>
    </xf>
    <xf numFmtId="49" fontId="34" fillId="0" borderId="13" xfId="1059" quotePrefix="1" applyNumberFormat="1" applyFont="1" applyFill="1" applyBorder="1" applyAlignment="1">
      <alignment horizontal="center" vertical="center"/>
    </xf>
    <xf numFmtId="41" fontId="34" fillId="0" borderId="13" xfId="1063" applyFont="1" applyFill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left" vertical="center" shrinkToFit="1"/>
    </xf>
    <xf numFmtId="191" fontId="17" fillId="0" borderId="27" xfId="2" applyNumberFormat="1" applyFont="1" applyBorder="1" applyAlignment="1">
      <alignment horizontal="right" vertical="center"/>
    </xf>
    <xf numFmtId="0" fontId="34" fillId="0" borderId="13" xfId="1089" applyFont="1" applyFill="1" applyBorder="1" applyAlignment="1" applyProtection="1">
      <alignment horizontal="center" vertical="center"/>
      <protection locked="0"/>
    </xf>
    <xf numFmtId="0" fontId="34" fillId="0" borderId="13" xfId="1089" quotePrefix="1" applyFont="1" applyFill="1" applyBorder="1" applyAlignment="1">
      <alignment horizontal="center" vertical="center"/>
    </xf>
    <xf numFmtId="0" fontId="11" fillId="0" borderId="27" xfId="0" applyNumberFormat="1" applyFont="1" applyBorder="1" applyAlignment="1">
      <alignment vertical="center"/>
    </xf>
    <xf numFmtId="177" fontId="17" fillId="0" borderId="27" xfId="2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49" fontId="34" fillId="0" borderId="13" xfId="1112" applyNumberFormat="1" applyFont="1" applyFill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34" fillId="0" borderId="5" xfId="1108" applyFont="1" applyFill="1" applyBorder="1" applyAlignment="1">
      <alignment horizontal="center" vertical="center"/>
    </xf>
    <xf numFmtId="49" fontId="34" fillId="0" borderId="13" xfId="1119" quotePrefix="1" applyNumberFormat="1" applyFont="1" applyFill="1" applyBorder="1" applyAlignment="1">
      <alignment horizontal="center" vertical="center"/>
    </xf>
    <xf numFmtId="0" fontId="84" fillId="0" borderId="13" xfId="1149" applyFont="1" applyBorder="1" applyAlignment="1">
      <alignment horizontal="center" vertical="center"/>
    </xf>
    <xf numFmtId="0" fontId="84" fillId="0" borderId="13" xfId="1149" applyFont="1" applyFill="1" applyBorder="1" applyAlignment="1">
      <alignment horizontal="left" vertical="center"/>
    </xf>
    <xf numFmtId="0" fontId="84" fillId="0" borderId="12" xfId="1149" applyFont="1" applyFill="1" applyBorder="1" applyAlignment="1">
      <alignment horizontal="center" vertical="center"/>
    </xf>
    <xf numFmtId="176" fontId="84" fillId="0" borderId="12" xfId="1149" applyNumberFormat="1" applyFont="1" applyFill="1" applyBorder="1" applyAlignment="1">
      <alignment horizontal="center" vertical="center"/>
    </xf>
    <xf numFmtId="0" fontId="84" fillId="0" borderId="12" xfId="1149" applyFont="1" applyFill="1" applyBorder="1" applyAlignment="1">
      <alignment vertical="center"/>
    </xf>
    <xf numFmtId="0" fontId="11" fillId="0" borderId="70" xfId="0" applyNumberFormat="1" applyFont="1" applyFill="1" applyBorder="1" applyAlignment="1" applyProtection="1">
      <alignment horizontal="center" vertical="center"/>
    </xf>
    <xf numFmtId="191" fontId="11" fillId="0" borderId="70" xfId="0" applyNumberFormat="1" applyFont="1" applyFill="1" applyBorder="1" applyAlignment="1" applyProtection="1">
      <alignment horizontal="right" vertical="center"/>
    </xf>
    <xf numFmtId="0" fontId="11" fillId="0" borderId="70" xfId="0" applyNumberFormat="1" applyFont="1" applyBorder="1" applyAlignment="1">
      <alignment vertical="center"/>
    </xf>
    <xf numFmtId="0" fontId="36" fillId="0" borderId="5" xfId="1119" applyFont="1" applyFill="1" applyBorder="1" applyAlignment="1">
      <alignment horizontal="center" vertical="center"/>
    </xf>
    <xf numFmtId="49" fontId="34" fillId="0" borderId="13" xfId="1119" applyNumberFormat="1" applyFont="1" applyFill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 shrinkToFit="1"/>
    </xf>
    <xf numFmtId="0" fontId="34" fillId="0" borderId="5" xfId="1123" applyFont="1" applyFill="1" applyBorder="1" applyAlignment="1">
      <alignment horizontal="center" vertical="center"/>
    </xf>
    <xf numFmtId="49" fontId="34" fillId="0" borderId="13" xfId="1123" applyNumberFormat="1" applyFont="1" applyFill="1" applyBorder="1" applyAlignment="1">
      <alignment horizontal="center" vertical="center"/>
    </xf>
    <xf numFmtId="0" fontId="34" fillId="0" borderId="13" xfId="1108" applyFont="1" applyFill="1" applyBorder="1" applyAlignment="1" applyProtection="1">
      <alignment horizontal="left" vertical="center" shrinkToFit="1"/>
      <protection locked="0"/>
    </xf>
    <xf numFmtId="41" fontId="34" fillId="0" borderId="13" xfId="1116" applyFont="1" applyFill="1" applyBorder="1" applyAlignment="1">
      <alignment horizontal="center" vertical="center"/>
    </xf>
    <xf numFmtId="0" fontId="34" fillId="0" borderId="13" xfId="1119" applyFont="1" applyFill="1" applyBorder="1" applyAlignment="1" applyProtection="1">
      <alignment horizontal="center" vertical="center"/>
      <protection locked="0"/>
    </xf>
    <xf numFmtId="199" fontId="37" fillId="0" borderId="13" xfId="1065" applyNumberFormat="1" applyFont="1" applyFill="1" applyBorder="1" applyAlignment="1">
      <alignment horizontal="center" vertical="center"/>
    </xf>
    <xf numFmtId="191" fontId="37" fillId="0" borderId="13" xfId="1065" applyNumberFormat="1" applyFont="1" applyFill="1" applyBorder="1" applyAlignment="1">
      <alignment horizontal="right" vertical="center"/>
    </xf>
    <xf numFmtId="0" fontId="1" fillId="0" borderId="6" xfId="0" applyNumberFormat="1" applyFont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0" fontId="34" fillId="0" borderId="5" xfId="1099" applyFont="1" applyFill="1" applyBorder="1" applyAlignment="1">
      <alignment horizontal="center" vertical="center"/>
    </xf>
    <xf numFmtId="0" fontId="34" fillId="0" borderId="13" xfId="1099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0" fillId="0" borderId="0" xfId="0" applyNumberFormat="1" applyFont="1" applyFill="1" applyBorder="1" applyAlignment="1" applyProtection="1">
      <alignment horizontal="center" vertical="center"/>
    </xf>
    <xf numFmtId="41" fontId="34" fillId="0" borderId="13" xfId="1110" applyFont="1" applyFill="1" applyBorder="1" applyAlignment="1">
      <alignment horizontal="center" vertical="center"/>
    </xf>
    <xf numFmtId="0" fontId="110" fillId="0" borderId="0" xfId="0" applyNumberFormat="1" applyFont="1" applyFill="1" applyBorder="1" applyAlignment="1" applyProtection="1">
      <alignment horizontal="left" vertical="center"/>
    </xf>
    <xf numFmtId="0" fontId="34" fillId="0" borderId="13" xfId="1108" applyFont="1" applyFill="1" applyBorder="1" applyAlignment="1">
      <alignment horizontal="center" vertical="center"/>
    </xf>
    <xf numFmtId="0" fontId="34" fillId="0" borderId="13" xfId="1108" quotePrefix="1" applyFont="1" applyFill="1" applyBorder="1" applyAlignment="1">
      <alignment horizontal="center" vertical="center"/>
    </xf>
    <xf numFmtId="0" fontId="34" fillId="5" borderId="12" xfId="1123" applyFont="1" applyFill="1" applyBorder="1" applyAlignment="1" applyProtection="1">
      <alignment horizontal="center" vertical="center"/>
      <protection locked="0"/>
    </xf>
    <xf numFmtId="0" fontId="34" fillId="5" borderId="12" xfId="1123" applyFont="1" applyFill="1" applyBorder="1" applyAlignment="1">
      <alignment horizontal="center" vertical="center"/>
    </xf>
    <xf numFmtId="0" fontId="34" fillId="0" borderId="12" xfId="1123" applyFont="1" applyFill="1" applyBorder="1" applyAlignment="1" applyProtection="1">
      <alignment horizontal="center" vertical="center"/>
      <protection locked="0"/>
    </xf>
    <xf numFmtId="0" fontId="34" fillId="0" borderId="12" xfId="1123" applyFont="1" applyFill="1" applyBorder="1" applyAlignment="1">
      <alignment horizontal="center" vertical="center"/>
    </xf>
    <xf numFmtId="0" fontId="34" fillId="0" borderId="12" xfId="1123" applyFont="1" applyFill="1" applyBorder="1" applyAlignment="1">
      <alignment horizontal="left" vertical="center"/>
    </xf>
    <xf numFmtId="0" fontId="34" fillId="5" borderId="12" xfId="1123" applyFont="1" applyFill="1" applyBorder="1" applyAlignment="1">
      <alignment horizontal="left" vertical="center"/>
    </xf>
    <xf numFmtId="0" fontId="34" fillId="0" borderId="12" xfId="1123" applyFont="1" applyFill="1" applyBorder="1" applyAlignment="1" applyProtection="1">
      <alignment horizontal="left" vertical="center"/>
      <protection locked="0"/>
    </xf>
    <xf numFmtId="49" fontId="34" fillId="0" borderId="12" xfId="1123" applyNumberFormat="1" applyFont="1" applyFill="1" applyBorder="1" applyAlignment="1">
      <alignment horizontal="center" vertical="center"/>
    </xf>
    <xf numFmtId="49" fontId="34" fillId="5" borderId="12" xfId="1123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177" fontId="84" fillId="0" borderId="0" xfId="0" applyNumberFormat="1" applyFont="1" applyFill="1" applyBorder="1" applyAlignment="1">
      <alignment horizontal="right" vertical="center"/>
    </xf>
    <xf numFmtId="192" fontId="84" fillId="0" borderId="0" xfId="0" applyNumberFormat="1" applyFont="1" applyFill="1" applyBorder="1" applyAlignment="1">
      <alignment horizontal="right" vertical="center"/>
    </xf>
    <xf numFmtId="0" fontId="34" fillId="0" borderId="72" xfId="1086" applyFont="1" applyFill="1" applyBorder="1" applyAlignment="1">
      <alignment horizontal="center" vertical="center"/>
    </xf>
    <xf numFmtId="0" fontId="34" fillId="0" borderId="12" xfId="1086" applyFont="1" applyFill="1" applyBorder="1" applyAlignment="1">
      <alignment horizontal="center" vertical="center"/>
    </xf>
    <xf numFmtId="0" fontId="34" fillId="0" borderId="12" xfId="1086" applyFont="1" applyFill="1" applyBorder="1" applyAlignment="1">
      <alignment horizontal="left" vertical="center"/>
    </xf>
    <xf numFmtId="195" fontId="34" fillId="0" borderId="12" xfId="1086" quotePrefix="1" applyNumberFormat="1" applyFont="1" applyFill="1" applyBorder="1" applyAlignment="1">
      <alignment horizontal="center" vertical="center"/>
    </xf>
    <xf numFmtId="177" fontId="34" fillId="0" borderId="12" xfId="1086" applyNumberFormat="1" applyFont="1" applyFill="1" applyBorder="1" applyAlignment="1">
      <alignment horizontal="center" vertical="center"/>
    </xf>
    <xf numFmtId="41" fontId="34" fillId="0" borderId="12" xfId="1076" applyFont="1" applyFill="1" applyBorder="1" applyAlignment="1">
      <alignment horizontal="right" vertical="center"/>
    </xf>
    <xf numFmtId="0" fontId="34" fillId="0" borderId="12" xfId="1086" quotePrefix="1" applyNumberFormat="1" applyFont="1" applyFill="1" applyBorder="1" applyAlignment="1">
      <alignment horizontal="center" vertical="center"/>
    </xf>
    <xf numFmtId="0" fontId="34" fillId="0" borderId="73" xfId="1086" applyFont="1" applyFill="1" applyBorder="1" applyAlignment="1">
      <alignment horizontal="center" vertical="center"/>
    </xf>
    <xf numFmtId="0" fontId="34" fillId="0" borderId="1" xfId="1086" applyFont="1" applyFill="1" applyBorder="1" applyAlignment="1">
      <alignment horizontal="center" vertical="center"/>
    </xf>
    <xf numFmtId="0" fontId="34" fillId="0" borderId="1" xfId="1042" applyNumberFormat="1" applyFont="1" applyFill="1" applyBorder="1" applyAlignment="1">
      <alignment horizontal="left" vertical="center"/>
    </xf>
    <xf numFmtId="195" fontId="34" fillId="0" borderId="1" xfId="1086" quotePrefix="1" applyNumberFormat="1" applyFont="1" applyFill="1" applyBorder="1" applyAlignment="1">
      <alignment horizontal="center" vertical="center"/>
    </xf>
    <xf numFmtId="177" fontId="34" fillId="0" borderId="1" xfId="1086" applyNumberFormat="1" applyFont="1" applyFill="1" applyBorder="1" applyAlignment="1">
      <alignment horizontal="center" vertical="center"/>
    </xf>
    <xf numFmtId="41" fontId="34" fillId="0" borderId="1" xfId="1076" applyFont="1" applyFill="1" applyBorder="1" applyAlignment="1">
      <alignment horizontal="right" vertical="center"/>
    </xf>
    <xf numFmtId="0" fontId="34" fillId="0" borderId="78" xfId="1090" applyFont="1" applyBorder="1" applyAlignment="1">
      <alignment horizontal="center" vertical="center"/>
    </xf>
    <xf numFmtId="0" fontId="34" fillId="0" borderId="46" xfId="1090" applyFont="1" applyFill="1" applyBorder="1" applyAlignment="1">
      <alignment horizontal="center" vertical="center"/>
    </xf>
    <xf numFmtId="0" fontId="34" fillId="6" borderId="12" xfId="1079" applyNumberFormat="1" applyFont="1" applyFill="1" applyBorder="1" applyAlignment="1">
      <alignment horizontal="left" vertical="center"/>
    </xf>
    <xf numFmtId="0" fontId="34" fillId="0" borderId="24" xfId="1090" applyFont="1" applyBorder="1" applyAlignment="1">
      <alignment horizontal="center" vertical="center"/>
    </xf>
    <xf numFmtId="177" fontId="34" fillId="0" borderId="12" xfId="1090" applyNumberFormat="1" applyFont="1" applyBorder="1" applyAlignment="1">
      <alignment horizontal="center" vertical="center"/>
    </xf>
    <xf numFmtId="41" fontId="106" fillId="0" borderId="12" xfId="1080" applyFont="1" applyBorder="1" applyAlignment="1">
      <alignment horizontal="right" vertical="center"/>
    </xf>
    <xf numFmtId="41" fontId="34" fillId="0" borderId="12" xfId="1080" applyFont="1" applyBorder="1" applyAlignment="1">
      <alignment horizontal="center" vertical="center"/>
    </xf>
    <xf numFmtId="0" fontId="34" fillId="0" borderId="12" xfId="1042" applyFont="1" applyFill="1" applyBorder="1" applyAlignment="1">
      <alignment horizontal="center" vertical="center"/>
    </xf>
    <xf numFmtId="41" fontId="34" fillId="0" borderId="12" xfId="1080" applyFont="1" applyBorder="1" applyAlignment="1">
      <alignment horizontal="right" vertical="center"/>
    </xf>
    <xf numFmtId="0" fontId="34" fillId="6" borderId="2" xfId="1080" applyNumberFormat="1" applyFont="1" applyFill="1" applyBorder="1" applyAlignment="1">
      <alignment horizontal="left" vertical="center"/>
    </xf>
    <xf numFmtId="0" fontId="34" fillId="0" borderId="24" xfId="1042" applyFont="1" applyFill="1" applyBorder="1" applyAlignment="1">
      <alignment horizontal="center" vertical="center"/>
    </xf>
    <xf numFmtId="0" fontId="34" fillId="6" borderId="12" xfId="1080" applyNumberFormat="1" applyFont="1" applyFill="1" applyBorder="1" applyAlignment="1">
      <alignment horizontal="left" vertical="center"/>
    </xf>
    <xf numFmtId="0" fontId="34" fillId="0" borderId="24" xfId="1080" applyNumberFormat="1" applyFont="1" applyFill="1" applyBorder="1" applyAlignment="1">
      <alignment horizontal="center" vertical="center"/>
    </xf>
    <xf numFmtId="0" fontId="34" fillId="0" borderId="12" xfId="1080" applyNumberFormat="1" applyFont="1" applyFill="1" applyBorder="1" applyAlignment="1">
      <alignment horizontal="center" vertical="center"/>
    </xf>
    <xf numFmtId="0" fontId="34" fillId="0" borderId="12" xfId="1090" applyFont="1" applyFill="1" applyBorder="1" applyAlignment="1">
      <alignment horizontal="center" vertical="center"/>
    </xf>
    <xf numFmtId="0" fontId="106" fillId="0" borderId="2" xfId="1080" applyNumberFormat="1" applyFont="1" applyFill="1" applyBorder="1" applyAlignment="1">
      <alignment horizontal="left" vertical="center"/>
    </xf>
    <xf numFmtId="0" fontId="106" fillId="0" borderId="12" xfId="1080" applyNumberFormat="1" applyFont="1" applyFill="1" applyBorder="1" applyAlignment="1">
      <alignment horizontal="center" vertical="center"/>
    </xf>
    <xf numFmtId="195" fontId="106" fillId="0" borderId="12" xfId="1080" quotePrefix="1" applyNumberFormat="1" applyFont="1" applyFill="1" applyBorder="1" applyAlignment="1">
      <alignment horizontal="center" vertical="center"/>
    </xf>
    <xf numFmtId="0" fontId="106" fillId="0" borderId="12" xfId="1080" applyNumberFormat="1" applyFont="1" applyFill="1" applyBorder="1" applyAlignment="1">
      <alignment vertical="center"/>
    </xf>
    <xf numFmtId="0" fontId="34" fillId="0" borderId="12" xfId="1042" applyNumberFormat="1" applyFont="1" applyBorder="1" applyAlignment="1">
      <alignment horizontal="left" vertical="center"/>
    </xf>
    <xf numFmtId="0" fontId="106" fillId="0" borderId="24" xfId="1080" applyNumberFormat="1" applyFont="1" applyFill="1" applyBorder="1" applyAlignment="1">
      <alignment horizontal="center" vertical="center"/>
    </xf>
    <xf numFmtId="0" fontId="34" fillId="0" borderId="73" xfId="1090" applyFont="1" applyBorder="1" applyAlignment="1">
      <alignment horizontal="center" vertical="center"/>
    </xf>
    <xf numFmtId="0" fontId="34" fillId="0" borderId="74" xfId="1090" applyFont="1" applyFill="1" applyBorder="1" applyAlignment="1">
      <alignment horizontal="center" vertical="center"/>
    </xf>
    <xf numFmtId="0" fontId="106" fillId="0" borderId="1" xfId="1080" applyNumberFormat="1" applyFont="1" applyFill="1" applyBorder="1" applyAlignment="1">
      <alignment horizontal="left" vertical="center"/>
    </xf>
    <xf numFmtId="0" fontId="106" fillId="0" borderId="75" xfId="1080" applyNumberFormat="1" applyFont="1" applyFill="1" applyBorder="1" applyAlignment="1">
      <alignment horizontal="center" vertical="center"/>
    </xf>
    <xf numFmtId="195" fontId="106" fillId="0" borderId="1" xfId="1080" quotePrefix="1" applyNumberFormat="1" applyFont="1" applyFill="1" applyBorder="1" applyAlignment="1">
      <alignment horizontal="center" vertical="center"/>
    </xf>
    <xf numFmtId="0" fontId="34" fillId="0" borderId="1" xfId="1080" applyNumberFormat="1" applyFont="1" applyFill="1" applyBorder="1" applyAlignment="1">
      <alignment horizontal="center" vertical="center"/>
    </xf>
    <xf numFmtId="177" fontId="34" fillId="0" borderId="1" xfId="1090" applyNumberFormat="1" applyFont="1" applyBorder="1" applyAlignment="1">
      <alignment horizontal="center" vertical="center"/>
    </xf>
    <xf numFmtId="41" fontId="106" fillId="0" borderId="1" xfId="1080" applyFont="1" applyBorder="1" applyAlignment="1">
      <alignment horizontal="right" vertical="center"/>
    </xf>
    <xf numFmtId="41" fontId="34" fillId="0" borderId="1" xfId="1080" applyFont="1" applyBorder="1" applyAlignment="1">
      <alignment horizontal="center" vertical="center"/>
    </xf>
    <xf numFmtId="0" fontId="34" fillId="0" borderId="82" xfId="1090" applyFont="1" applyBorder="1" applyAlignment="1">
      <alignment horizontal="center" vertical="center"/>
    </xf>
    <xf numFmtId="0" fontId="34" fillId="0" borderId="76" xfId="1090" applyFont="1" applyFill="1" applyBorder="1" applyAlignment="1">
      <alignment horizontal="center" vertical="center"/>
    </xf>
    <xf numFmtId="0" fontId="34" fillId="6" borderId="13" xfId="1079" applyNumberFormat="1" applyFont="1" applyFill="1" applyBorder="1" applyAlignment="1">
      <alignment horizontal="left" vertical="center"/>
    </xf>
    <xf numFmtId="0" fontId="34" fillId="0" borderId="77" xfId="1090" applyFont="1" applyBorder="1" applyAlignment="1">
      <alignment horizontal="center" vertical="center"/>
    </xf>
    <xf numFmtId="194" fontId="106" fillId="0" borderId="13" xfId="1080" quotePrefix="1" applyNumberFormat="1" applyFont="1" applyFill="1" applyBorder="1" applyAlignment="1">
      <alignment horizontal="center" vertical="center"/>
    </xf>
    <xf numFmtId="194" fontId="106" fillId="0" borderId="13" xfId="1080" applyNumberFormat="1" applyFont="1" applyFill="1" applyBorder="1" applyAlignment="1">
      <alignment horizontal="center" vertical="center"/>
    </xf>
    <xf numFmtId="177" fontId="34" fillId="0" borderId="13" xfId="1090" applyNumberFormat="1" applyFont="1" applyBorder="1" applyAlignment="1">
      <alignment horizontal="center" vertical="center"/>
    </xf>
    <xf numFmtId="41" fontId="106" fillId="0" borderId="13" xfId="1080" applyFont="1" applyBorder="1" applyAlignment="1">
      <alignment horizontal="right" vertical="center"/>
    </xf>
    <xf numFmtId="41" fontId="34" fillId="0" borderId="13" xfId="108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34" fillId="0" borderId="80" xfId="1086" applyFont="1" applyFill="1" applyBorder="1" applyAlignment="1">
      <alignment horizontal="center" vertical="center"/>
    </xf>
    <xf numFmtId="0" fontId="34" fillId="0" borderId="13" xfId="1086" applyFont="1" applyFill="1" applyBorder="1" applyAlignment="1">
      <alignment horizontal="center" vertical="center"/>
    </xf>
    <xf numFmtId="0" fontId="34" fillId="0" borderId="13" xfId="1086" applyFont="1" applyFill="1" applyBorder="1" applyAlignment="1">
      <alignment horizontal="left" vertical="center"/>
    </xf>
    <xf numFmtId="195" fontId="34" fillId="0" borderId="13" xfId="1086" quotePrefix="1" applyNumberFormat="1" applyFont="1" applyFill="1" applyBorder="1" applyAlignment="1">
      <alignment horizontal="center" vertical="center"/>
    </xf>
    <xf numFmtId="177" fontId="34" fillId="0" borderId="13" xfId="1086" applyNumberFormat="1" applyFont="1" applyFill="1" applyBorder="1" applyAlignment="1">
      <alignment horizontal="center" vertical="center"/>
    </xf>
    <xf numFmtId="41" fontId="34" fillId="0" borderId="13" xfId="1076" applyFont="1" applyFill="1" applyBorder="1" applyAlignment="1">
      <alignment horizontal="right" vertical="center"/>
    </xf>
    <xf numFmtId="0" fontId="41" fillId="0" borderId="6" xfId="0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left" vertical="center"/>
    </xf>
    <xf numFmtId="0" fontId="20" fillId="0" borderId="23" xfId="0" applyNumberFormat="1" applyFont="1" applyBorder="1" applyAlignment="1">
      <alignment horizontal="center" vertical="center"/>
    </xf>
    <xf numFmtId="0" fontId="34" fillId="0" borderId="80" xfId="1081" applyFont="1" applyFill="1" applyBorder="1" applyAlignment="1">
      <alignment horizontal="center" vertical="center"/>
    </xf>
    <xf numFmtId="0" fontId="34" fillId="0" borderId="13" xfId="1081" applyFont="1" applyFill="1" applyBorder="1" applyAlignment="1">
      <alignment horizontal="center" vertical="center"/>
    </xf>
    <xf numFmtId="0" fontId="34" fillId="0" borderId="13" xfId="1072" applyNumberFormat="1" applyFont="1" applyFill="1" applyBorder="1" applyAlignment="1">
      <alignment vertical="center"/>
    </xf>
    <xf numFmtId="41" fontId="34" fillId="0" borderId="13" xfId="1072" applyFont="1" applyFill="1" applyBorder="1" applyAlignment="1">
      <alignment horizontal="center" vertical="center"/>
    </xf>
    <xf numFmtId="41" fontId="34" fillId="0" borderId="13" xfId="1072" quotePrefix="1" applyFont="1" applyFill="1" applyBorder="1" applyAlignment="1">
      <alignment horizontal="center" vertical="center"/>
    </xf>
    <xf numFmtId="177" fontId="34" fillId="0" borderId="13" xfId="1081" applyNumberFormat="1" applyFont="1" applyFill="1" applyBorder="1" applyAlignment="1">
      <alignment horizontal="center" vertical="center"/>
    </xf>
    <xf numFmtId="41" fontId="34" fillId="0" borderId="13" xfId="1073" applyFont="1" applyFill="1" applyBorder="1" applyAlignment="1">
      <alignment horizontal="right" vertical="center"/>
    </xf>
    <xf numFmtId="0" fontId="34" fillId="0" borderId="78" xfId="1081" applyFont="1" applyFill="1" applyBorder="1" applyAlignment="1">
      <alignment horizontal="center" vertical="center"/>
    </xf>
    <xf numFmtId="0" fontId="34" fillId="0" borderId="12" xfId="1081" applyFont="1" applyFill="1" applyBorder="1" applyAlignment="1">
      <alignment horizontal="center" vertical="center"/>
    </xf>
    <xf numFmtId="0" fontId="34" fillId="0" borderId="12" xfId="1072" applyNumberFormat="1" applyFont="1" applyFill="1" applyBorder="1" applyAlignment="1">
      <alignment vertical="center"/>
    </xf>
    <xf numFmtId="41" fontId="34" fillId="0" borderId="12" xfId="1072" applyFont="1" applyFill="1" applyBorder="1" applyAlignment="1">
      <alignment horizontal="center" vertical="center"/>
    </xf>
    <xf numFmtId="17" fontId="34" fillId="0" borderId="12" xfId="1072" quotePrefix="1" applyNumberFormat="1" applyFont="1" applyFill="1" applyBorder="1" applyAlignment="1">
      <alignment horizontal="center" vertical="center"/>
    </xf>
    <xf numFmtId="41" fontId="34" fillId="0" borderId="12" xfId="1072" quotePrefix="1" applyFont="1" applyFill="1" applyBorder="1" applyAlignment="1">
      <alignment horizontal="center" vertical="center"/>
    </xf>
    <xf numFmtId="177" fontId="34" fillId="0" borderId="12" xfId="1081" applyNumberFormat="1" applyFont="1" applyFill="1" applyBorder="1" applyAlignment="1">
      <alignment horizontal="center" vertical="center"/>
    </xf>
    <xf numFmtId="41" fontId="34" fillId="0" borderId="2" xfId="1073" applyFont="1" applyFill="1" applyBorder="1" applyAlignment="1">
      <alignment horizontal="right" vertical="center"/>
    </xf>
    <xf numFmtId="0" fontId="34" fillId="0" borderId="2" xfId="1072" applyNumberFormat="1" applyFont="1" applyFill="1" applyBorder="1" applyAlignment="1">
      <alignment vertical="center"/>
    </xf>
    <xf numFmtId="41" fontId="34" fillId="0" borderId="2" xfId="1072" applyFont="1" applyFill="1" applyBorder="1" applyAlignment="1">
      <alignment horizontal="center" vertical="center"/>
    </xf>
    <xf numFmtId="41" fontId="34" fillId="0" borderId="2" xfId="1072" quotePrefix="1" applyFont="1" applyFill="1" applyBorder="1" applyAlignment="1">
      <alignment horizontal="center" vertical="center"/>
    </xf>
    <xf numFmtId="41" fontId="34" fillId="0" borderId="79" xfId="1072" quotePrefix="1" applyFont="1" applyFill="1" applyBorder="1" applyAlignment="1">
      <alignment horizontal="center" vertical="center"/>
    </xf>
    <xf numFmtId="177" fontId="34" fillId="0" borderId="2" xfId="1081" applyNumberFormat="1" applyFont="1" applyFill="1" applyBorder="1" applyAlignment="1">
      <alignment horizontal="center" vertical="center"/>
    </xf>
    <xf numFmtId="0" fontId="34" fillId="0" borderId="73" xfId="1081" applyFont="1" applyFill="1" applyBorder="1" applyAlignment="1">
      <alignment horizontal="center" vertical="center"/>
    </xf>
    <xf numFmtId="0" fontId="34" fillId="0" borderId="1" xfId="1081" applyFont="1" applyFill="1" applyBorder="1" applyAlignment="1">
      <alignment horizontal="center" vertical="center"/>
    </xf>
    <xf numFmtId="0" fontId="34" fillId="0" borderId="1" xfId="1072" applyNumberFormat="1" applyFont="1" applyFill="1" applyBorder="1" applyAlignment="1">
      <alignment vertical="center"/>
    </xf>
    <xf numFmtId="0" fontId="34" fillId="0" borderId="74" xfId="1081" applyFont="1" applyFill="1" applyBorder="1" applyAlignment="1">
      <alignment horizontal="center" vertical="center"/>
    </xf>
    <xf numFmtId="177" fontId="34" fillId="0" borderId="1" xfId="1081" applyNumberFormat="1" applyFont="1" applyFill="1" applyBorder="1" applyAlignment="1">
      <alignment horizontal="center" vertical="center"/>
    </xf>
    <xf numFmtId="41" fontId="34" fillId="0" borderId="1" xfId="1073" applyFont="1" applyFill="1" applyBorder="1" applyAlignment="1">
      <alignment horizontal="right" vertical="center"/>
    </xf>
    <xf numFmtId="0" fontId="34" fillId="0" borderId="73" xfId="1093" applyFont="1" applyFill="1" applyBorder="1" applyAlignment="1">
      <alignment horizontal="center" vertical="center"/>
    </xf>
    <xf numFmtId="0" fontId="34" fillId="0" borderId="1" xfId="1093" applyFont="1" applyFill="1" applyBorder="1" applyAlignment="1">
      <alignment horizontal="center" vertical="center"/>
    </xf>
    <xf numFmtId="0" fontId="34" fillId="0" borderId="1" xfId="1093" applyFont="1" applyFill="1" applyBorder="1" applyAlignment="1">
      <alignment horizontal="left" vertical="center"/>
    </xf>
    <xf numFmtId="41" fontId="34" fillId="0" borderId="1" xfId="1083" applyFont="1" applyFill="1" applyBorder="1" applyAlignment="1">
      <alignment horizontal="center" vertical="center"/>
    </xf>
    <xf numFmtId="41" fontId="34" fillId="0" borderId="1" xfId="1083" quotePrefix="1" applyFont="1" applyFill="1" applyBorder="1" applyAlignment="1">
      <alignment horizontal="center" vertical="center"/>
    </xf>
    <xf numFmtId="194" fontId="34" fillId="0" borderId="1" xfId="1084" applyNumberFormat="1" applyFont="1" applyFill="1" applyBorder="1" applyAlignment="1">
      <alignment horizontal="center" vertical="center"/>
    </xf>
    <xf numFmtId="41" fontId="34" fillId="0" borderId="1" xfId="1084" applyFont="1" applyFill="1" applyBorder="1" applyAlignment="1">
      <alignment horizontal="right" vertical="center"/>
    </xf>
    <xf numFmtId="178" fontId="34" fillId="0" borderId="1" xfId="1084" applyNumberFormat="1" applyFont="1" applyFill="1" applyBorder="1" applyAlignment="1">
      <alignment horizontal="right" vertical="center"/>
    </xf>
    <xf numFmtId="0" fontId="34" fillId="0" borderId="80" xfId="1093" applyFont="1" applyFill="1" applyBorder="1" applyAlignment="1">
      <alignment horizontal="center" vertical="center"/>
    </xf>
    <xf numFmtId="0" fontId="34" fillId="0" borderId="13" xfId="1093" applyFont="1" applyFill="1" applyBorder="1" applyAlignment="1">
      <alignment horizontal="center" vertical="center"/>
    </xf>
    <xf numFmtId="0" fontId="34" fillId="0" borderId="13" xfId="1093" applyFont="1" applyFill="1" applyBorder="1" applyAlignment="1">
      <alignment horizontal="left" vertical="center"/>
    </xf>
    <xf numFmtId="41" fontId="34" fillId="0" borderId="13" xfId="1083" applyFont="1" applyFill="1" applyBorder="1" applyAlignment="1">
      <alignment horizontal="center" vertical="center"/>
    </xf>
    <xf numFmtId="41" fontId="34" fillId="0" borderId="13" xfId="1083" quotePrefix="1" applyFont="1" applyFill="1" applyBorder="1" applyAlignment="1">
      <alignment horizontal="center" vertical="center"/>
    </xf>
    <xf numFmtId="194" fontId="34" fillId="0" borderId="13" xfId="1084" applyNumberFormat="1" applyFont="1" applyFill="1" applyBorder="1" applyAlignment="1">
      <alignment horizontal="center" vertical="center"/>
    </xf>
    <xf numFmtId="41" fontId="34" fillId="0" borderId="13" xfId="1084" applyFont="1" applyFill="1" applyBorder="1" applyAlignment="1">
      <alignment horizontal="right" vertical="center"/>
    </xf>
    <xf numFmtId="178" fontId="34" fillId="0" borderId="13" xfId="1084" applyNumberFormat="1" applyFont="1" applyFill="1" applyBorder="1" applyAlignment="1">
      <alignment horizontal="right" vertical="center"/>
    </xf>
    <xf numFmtId="0" fontId="84" fillId="0" borderId="6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shrinkToFit="1"/>
    </xf>
    <xf numFmtId="0" fontId="34" fillId="0" borderId="80" xfId="1094" applyFont="1" applyFill="1" applyBorder="1" applyAlignment="1">
      <alignment horizontal="center" vertical="center"/>
    </xf>
    <xf numFmtId="0" fontId="34" fillId="0" borderId="13" xfId="1094" applyFont="1" applyFill="1" applyBorder="1" applyAlignment="1">
      <alignment horizontal="center" vertical="center"/>
    </xf>
    <xf numFmtId="0" fontId="34" fillId="0" borderId="13" xfId="1094" applyFont="1" applyFill="1" applyBorder="1" applyAlignment="1">
      <alignment horizontal="left" vertical="center"/>
    </xf>
    <xf numFmtId="177" fontId="34" fillId="0" borderId="13" xfId="1094" applyNumberFormat="1" applyFont="1" applyFill="1" applyBorder="1" applyAlignment="1">
      <alignment horizontal="center" vertical="center"/>
    </xf>
    <xf numFmtId="41" fontId="34" fillId="0" borderId="13" xfId="1092" applyFont="1" applyFill="1" applyBorder="1" applyAlignment="1">
      <alignment horizontal="right" vertical="center"/>
    </xf>
    <xf numFmtId="0" fontId="34" fillId="0" borderId="72" xfId="1094" applyFont="1" applyFill="1" applyBorder="1" applyAlignment="1">
      <alignment horizontal="center" vertical="center"/>
    </xf>
    <xf numFmtId="0" fontId="34" fillId="0" borderId="12" xfId="1094" applyFont="1" applyFill="1" applyBorder="1" applyAlignment="1">
      <alignment horizontal="center" vertical="center"/>
    </xf>
    <xf numFmtId="0" fontId="34" fillId="0" borderId="12" xfId="1094" applyFont="1" applyFill="1" applyBorder="1" applyAlignment="1">
      <alignment horizontal="left" vertical="center"/>
    </xf>
    <xf numFmtId="177" fontId="34" fillId="0" borderId="12" xfId="1094" applyNumberFormat="1" applyFont="1" applyFill="1" applyBorder="1" applyAlignment="1">
      <alignment horizontal="center" vertical="center"/>
    </xf>
    <xf numFmtId="41" fontId="34" fillId="0" borderId="12" xfId="1092" applyFont="1" applyFill="1" applyBorder="1" applyAlignment="1">
      <alignment horizontal="right" vertical="center"/>
    </xf>
    <xf numFmtId="196" fontId="34" fillId="0" borderId="12" xfId="1094" applyNumberFormat="1" applyFont="1" applyFill="1" applyBorder="1" applyAlignment="1">
      <alignment horizontal="center" vertical="center"/>
    </xf>
    <xf numFmtId="196" fontId="34" fillId="0" borderId="46" xfId="1094" applyNumberFormat="1" applyFont="1" applyFill="1" applyBorder="1" applyAlignment="1">
      <alignment horizontal="center" vertical="center"/>
    </xf>
    <xf numFmtId="0" fontId="34" fillId="0" borderId="73" xfId="1094" applyFont="1" applyFill="1" applyBorder="1" applyAlignment="1">
      <alignment horizontal="center" vertical="center"/>
    </xf>
    <xf numFmtId="0" fontId="34" fillId="0" borderId="1" xfId="1094" applyFont="1" applyFill="1" applyBorder="1" applyAlignment="1">
      <alignment horizontal="center" vertical="center"/>
    </xf>
    <xf numFmtId="0" fontId="34" fillId="0" borderId="1" xfId="1094" applyFont="1" applyFill="1" applyBorder="1" applyAlignment="1">
      <alignment horizontal="left" vertical="center"/>
    </xf>
    <xf numFmtId="177" fontId="34" fillId="0" borderId="1" xfId="1094" applyNumberFormat="1" applyFont="1" applyFill="1" applyBorder="1" applyAlignment="1">
      <alignment horizontal="center" vertical="center"/>
    </xf>
    <xf numFmtId="41" fontId="34" fillId="0" borderId="1" xfId="1092" applyFont="1" applyFill="1" applyBorder="1" applyAlignment="1">
      <alignment horizontal="right" vertical="center"/>
    </xf>
    <xf numFmtId="0" fontId="84" fillId="0" borderId="46" xfId="1139" applyFont="1" applyFill="1" applyBorder="1" applyAlignment="1">
      <alignment vertical="center"/>
    </xf>
    <xf numFmtId="0" fontId="84" fillId="0" borderId="24" xfId="1139" applyFont="1" applyFill="1" applyBorder="1" applyAlignment="1">
      <alignment vertical="center"/>
    </xf>
    <xf numFmtId="177" fontId="84" fillId="0" borderId="46" xfId="1149" applyNumberFormat="1" applyFont="1" applyFill="1" applyBorder="1" applyAlignment="1">
      <alignment vertical="center"/>
    </xf>
    <xf numFmtId="177" fontId="84" fillId="0" borderId="24" xfId="1149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77" fontId="35" fillId="0" borderId="0" xfId="0" applyNumberFormat="1" applyFont="1" applyFill="1" applyBorder="1" applyAlignment="1">
      <alignment horizontal="right" vertical="center"/>
    </xf>
    <xf numFmtId="192" fontId="35" fillId="0" borderId="0" xfId="0" applyNumberFormat="1" applyFont="1" applyFill="1" applyBorder="1" applyAlignment="1">
      <alignment horizontal="right" vertical="center"/>
    </xf>
    <xf numFmtId="0" fontId="84" fillId="0" borderId="88" xfId="1142" applyFont="1" applyBorder="1" applyAlignment="1">
      <alignment horizontal="center" vertical="center"/>
    </xf>
    <xf numFmtId="0" fontId="84" fillId="0" borderId="88" xfId="1142" applyFont="1" applyBorder="1" applyAlignment="1">
      <alignment horizontal="left" vertical="center"/>
    </xf>
    <xf numFmtId="0" fontId="84" fillId="0" borderId="88" xfId="1142" applyFont="1" applyFill="1" applyBorder="1" applyAlignment="1">
      <alignment horizontal="center" vertical="center"/>
    </xf>
    <xf numFmtId="194" fontId="84" fillId="0" borderId="88" xfId="1142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177" fontId="35" fillId="0" borderId="0" xfId="0" applyNumberFormat="1" applyFont="1" applyFill="1" applyBorder="1" applyAlignment="1" applyProtection="1">
      <alignment horizontal="right" vertical="center"/>
      <protection locked="0"/>
    </xf>
    <xf numFmtId="192" fontId="35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4" xfId="1103" applyFont="1" applyBorder="1" applyAlignment="1">
      <alignment horizontal="center" vertical="center"/>
    </xf>
    <xf numFmtId="0" fontId="34" fillId="0" borderId="16" xfId="1103" applyFont="1" applyBorder="1" applyAlignment="1">
      <alignment horizontal="center" vertical="center"/>
    </xf>
    <xf numFmtId="0" fontId="34" fillId="5" borderId="16" xfId="1103" applyFont="1" applyFill="1" applyBorder="1" applyAlignment="1" applyProtection="1">
      <alignment horizontal="left" vertical="center"/>
      <protection locked="0"/>
    </xf>
    <xf numFmtId="0" fontId="34" fillId="5" borderId="16" xfId="1103" applyFont="1" applyFill="1" applyBorder="1" applyAlignment="1" applyProtection="1">
      <alignment horizontal="center" vertical="center"/>
      <protection locked="0"/>
    </xf>
    <xf numFmtId="49" fontId="34" fillId="5" borderId="16" xfId="1103" applyNumberFormat="1" applyFont="1" applyFill="1" applyBorder="1" applyAlignment="1" applyProtection="1">
      <alignment horizontal="center" vertical="center"/>
      <protection locked="0"/>
    </xf>
    <xf numFmtId="199" fontId="34" fillId="0" borderId="16" xfId="1103" applyNumberFormat="1" applyFont="1" applyBorder="1" applyAlignment="1">
      <alignment horizontal="center" vertical="center"/>
    </xf>
    <xf numFmtId="199" fontId="34" fillId="0" borderId="47" xfId="1103" applyNumberFormat="1" applyFont="1" applyBorder="1" applyAlignment="1">
      <alignment horizontal="center" vertical="center"/>
    </xf>
    <xf numFmtId="41" fontId="34" fillId="0" borderId="16" xfId="1105" applyFont="1" applyFill="1" applyBorder="1" applyAlignment="1">
      <alignment vertical="center"/>
    </xf>
    <xf numFmtId="41" fontId="34" fillId="0" borderId="16" xfId="1065" applyNumberFormat="1" applyFont="1" applyFill="1" applyBorder="1" applyAlignment="1">
      <alignment vertical="center"/>
    </xf>
    <xf numFmtId="0" fontId="84" fillId="0" borderId="11" xfId="0" applyFont="1" applyFill="1" applyBorder="1" applyAlignment="1">
      <alignment horizontal="center" vertical="center"/>
    </xf>
    <xf numFmtId="0" fontId="34" fillId="0" borderId="5" xfId="1103" applyFont="1" applyFill="1" applyBorder="1" applyAlignment="1">
      <alignment horizontal="center" vertical="center"/>
    </xf>
    <xf numFmtId="0" fontId="34" fillId="0" borderId="13" xfId="1103" applyFont="1" applyFill="1" applyBorder="1" applyAlignment="1" applyProtection="1">
      <alignment horizontal="center" vertical="center"/>
      <protection locked="0"/>
    </xf>
    <xf numFmtId="0" fontId="34" fillId="0" borderId="13" xfId="1103" applyFont="1" applyFill="1" applyBorder="1" applyAlignment="1" applyProtection="1">
      <alignment horizontal="left" vertical="center"/>
      <protection locked="0"/>
    </xf>
    <xf numFmtId="49" fontId="34" fillId="0" borderId="13" xfId="1103" quotePrefix="1" applyNumberFormat="1" applyFont="1" applyFill="1" applyBorder="1" applyAlignment="1">
      <alignment horizontal="center" vertical="center"/>
    </xf>
    <xf numFmtId="41" fontId="34" fillId="0" borderId="13" xfId="1105" applyFont="1" applyFill="1" applyBorder="1" applyAlignment="1">
      <alignment horizontal="center" vertical="center"/>
    </xf>
    <xf numFmtId="0" fontId="34" fillId="0" borderId="4" xfId="1062" applyFont="1" applyFill="1" applyBorder="1" applyAlignment="1">
      <alignment horizontal="center" vertical="center"/>
    </xf>
    <xf numFmtId="0" fontId="34" fillId="0" borderId="16" xfId="1062" applyFont="1" applyFill="1" applyBorder="1" applyAlignment="1" applyProtection="1">
      <alignment horizontal="center" vertical="center"/>
      <protection locked="0"/>
    </xf>
    <xf numFmtId="197" fontId="34" fillId="0" borderId="16" xfId="1098" applyNumberFormat="1" applyFont="1" applyBorder="1" applyAlignment="1">
      <alignment horizontal="left" vertical="center"/>
    </xf>
    <xf numFmtId="41" fontId="34" fillId="0" borderId="16" xfId="1098" applyFont="1" applyBorder="1" applyAlignment="1">
      <alignment horizontal="center" vertical="center"/>
    </xf>
    <xf numFmtId="198" fontId="34" fillId="0" borderId="16" xfId="1062" applyNumberFormat="1" applyFont="1" applyBorder="1" applyAlignment="1">
      <alignment horizontal="center" vertical="center"/>
    </xf>
    <xf numFmtId="194" fontId="34" fillId="0" borderId="16" xfId="1098" applyNumberFormat="1" applyFont="1" applyBorder="1" applyAlignment="1" applyProtection="1">
      <alignment horizontal="right" vertical="center"/>
      <protection locked="0"/>
    </xf>
    <xf numFmtId="0" fontId="34" fillId="0" borderId="4" xfId="1100" applyFont="1" applyBorder="1" applyAlignment="1">
      <alignment horizontal="center" vertical="center"/>
    </xf>
    <xf numFmtId="0" fontId="34" fillId="0" borderId="16" xfId="1100" applyFont="1" applyBorder="1" applyAlignment="1">
      <alignment horizontal="center" vertical="center"/>
    </xf>
    <xf numFmtId="0" fontId="34" fillId="5" borderId="16" xfId="1100" applyFont="1" applyFill="1" applyBorder="1" applyAlignment="1">
      <alignment horizontal="left" vertical="center"/>
    </xf>
    <xf numFmtId="0" fontId="34" fillId="5" borderId="16" xfId="1100" applyFont="1" applyFill="1" applyBorder="1" applyAlignment="1">
      <alignment horizontal="center" vertical="center"/>
    </xf>
    <xf numFmtId="49" fontId="34" fillId="5" borderId="16" xfId="1102" applyNumberFormat="1" applyFont="1" applyFill="1" applyBorder="1" applyAlignment="1">
      <alignment horizontal="center" vertical="center"/>
    </xf>
    <xf numFmtId="198" fontId="34" fillId="0" borderId="16" xfId="1100" applyNumberFormat="1" applyFont="1" applyBorder="1" applyAlignment="1">
      <alignment horizontal="center" vertical="center"/>
    </xf>
    <xf numFmtId="41" fontId="34" fillId="0" borderId="16" xfId="1061" applyFont="1" applyFill="1" applyBorder="1" applyAlignment="1">
      <alignment vertical="center"/>
    </xf>
    <xf numFmtId="41" fontId="34" fillId="0" borderId="16" xfId="1065" applyNumberFormat="1" applyFont="1" applyFill="1" applyBorder="1" applyAlignment="1">
      <alignment horizontal="right" vertical="center"/>
    </xf>
    <xf numFmtId="0" fontId="34" fillId="0" borderId="5" xfId="1100" applyFont="1" applyFill="1" applyBorder="1" applyAlignment="1">
      <alignment horizontal="center" vertical="center"/>
    </xf>
    <xf numFmtId="0" fontId="34" fillId="0" borderId="13" xfId="1100" applyFont="1" applyFill="1" applyBorder="1" applyAlignment="1" applyProtection="1">
      <alignment horizontal="center" vertical="center"/>
      <protection locked="0"/>
    </xf>
    <xf numFmtId="0" fontId="34" fillId="0" borderId="13" xfId="1100" applyFont="1" applyFill="1" applyBorder="1" applyAlignment="1" applyProtection="1">
      <alignment horizontal="left" vertical="center"/>
      <protection locked="0"/>
    </xf>
    <xf numFmtId="49" fontId="34" fillId="0" borderId="13" xfId="1100" quotePrefix="1" applyNumberFormat="1" applyFont="1" applyFill="1" applyBorder="1" applyAlignment="1">
      <alignment horizontal="center" vertical="center"/>
    </xf>
    <xf numFmtId="49" fontId="34" fillId="0" borderId="13" xfId="1100" applyNumberFormat="1" applyFont="1" applyFill="1" applyBorder="1" applyAlignment="1">
      <alignment horizontal="center" vertical="center"/>
    </xf>
    <xf numFmtId="198" fontId="34" fillId="0" borderId="13" xfId="1065" applyNumberFormat="1" applyFont="1" applyFill="1" applyBorder="1" applyAlignment="1">
      <alignment horizontal="center" vertical="center"/>
    </xf>
    <xf numFmtId="41" fontId="34" fillId="0" borderId="13" xfId="1061" applyFont="1" applyFill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0" fontId="84" fillId="0" borderId="6" xfId="1208" applyFont="1" applyBorder="1" applyAlignment="1">
      <alignment horizontal="center" vertical="center"/>
    </xf>
    <xf numFmtId="193" fontId="84" fillId="0" borderId="13" xfId="1208" applyNumberFormat="1" applyFont="1" applyFill="1" applyBorder="1" applyAlignment="1">
      <alignment horizontal="right" vertical="center"/>
    </xf>
    <xf numFmtId="177" fontId="84" fillId="0" borderId="13" xfId="1208" applyNumberFormat="1" applyFont="1" applyFill="1" applyBorder="1" applyAlignment="1">
      <alignment horizontal="right" vertical="center"/>
    </xf>
    <xf numFmtId="0" fontId="34" fillId="0" borderId="13" xfId="1208" applyFont="1" applyFill="1" applyBorder="1" applyAlignment="1">
      <alignment horizontal="center" vertical="center"/>
    </xf>
    <xf numFmtId="0" fontId="34" fillId="0" borderId="13" xfId="1208" applyFont="1" applyFill="1" applyBorder="1" applyAlignment="1">
      <alignment horizontal="left" vertical="center"/>
    </xf>
    <xf numFmtId="0" fontId="84" fillId="0" borderId="13" xfId="1208" applyFont="1" applyBorder="1" applyAlignment="1">
      <alignment horizontal="center" vertical="center"/>
    </xf>
    <xf numFmtId="0" fontId="84" fillId="0" borderId="5" xfId="1208" applyFont="1" applyBorder="1" applyAlignment="1">
      <alignment horizontal="center" vertical="center"/>
    </xf>
    <xf numFmtId="0" fontId="11" fillId="0" borderId="0" xfId="0" applyNumberFormat="1" applyFont="1" applyBorder="1"/>
    <xf numFmtId="192" fontId="35" fillId="0" borderId="0" xfId="0" applyNumberFormat="1" applyFont="1" applyFill="1" applyBorder="1" applyAlignment="1">
      <alignment vertical="center"/>
    </xf>
    <xf numFmtId="177" fontId="84" fillId="0" borderId="12" xfId="1208" applyNumberFormat="1" applyFont="1" applyFill="1" applyBorder="1" applyAlignment="1">
      <alignment horizontal="right" vertical="center"/>
    </xf>
    <xf numFmtId="0" fontId="34" fillId="0" borderId="12" xfId="1208" applyFont="1" applyFill="1" applyBorder="1" applyAlignment="1">
      <alignment horizontal="left" vertical="center"/>
    </xf>
    <xf numFmtId="0" fontId="84" fillId="0" borderId="12" xfId="1208" applyFont="1" applyBorder="1" applyAlignment="1">
      <alignment horizontal="center" vertical="center"/>
    </xf>
    <xf numFmtId="0" fontId="84" fillId="0" borderId="10" xfId="1208" applyFont="1" applyBorder="1" applyAlignment="1">
      <alignment horizontal="center" vertical="center"/>
    </xf>
    <xf numFmtId="193" fontId="84" fillId="0" borderId="12" xfId="1208" applyNumberFormat="1" applyFont="1" applyFill="1" applyBorder="1" applyAlignment="1">
      <alignment horizontal="right" vertical="center"/>
    </xf>
    <xf numFmtId="0" fontId="34" fillId="0" borderId="12" xfId="1208" applyFont="1" applyFill="1" applyBorder="1" applyAlignment="1">
      <alignment horizontal="center" vertical="center"/>
    </xf>
    <xf numFmtId="0" fontId="84" fillId="0" borderId="3" xfId="1208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41" fontId="34" fillId="0" borderId="64" xfId="1065" applyNumberFormat="1" applyFont="1" applyFill="1" applyBorder="1" applyAlignment="1">
      <alignment horizontal="right" vertical="center"/>
    </xf>
    <xf numFmtId="41" fontId="34" fillId="0" borderId="64" xfId="1097" applyFont="1" applyFill="1" applyBorder="1" applyAlignment="1">
      <alignment horizontal="center" vertical="center"/>
    </xf>
    <xf numFmtId="0" fontId="34" fillId="5" borderId="64" xfId="1062" applyFont="1" applyFill="1" applyBorder="1" applyAlignment="1">
      <alignment horizontal="center" vertical="center"/>
    </xf>
    <xf numFmtId="0" fontId="34" fillId="5" borderId="64" xfId="1062" applyFont="1" applyFill="1" applyBorder="1" applyAlignment="1">
      <alignment horizontal="left" vertical="center"/>
    </xf>
    <xf numFmtId="0" fontId="34" fillId="5" borderId="64" xfId="1062" applyFont="1" applyFill="1" applyBorder="1" applyAlignment="1" applyProtection="1">
      <alignment horizontal="center" vertical="center"/>
      <protection locked="0"/>
    </xf>
    <xf numFmtId="0" fontId="34" fillId="0" borderId="62" xfId="1062" applyFont="1" applyBorder="1" applyAlignment="1">
      <alignment horizontal="center" vertical="center"/>
    </xf>
    <xf numFmtId="41" fontId="0" fillId="0" borderId="0" xfId="2" applyNumberFormat="1" applyFont="1" applyBorder="1"/>
    <xf numFmtId="0" fontId="0" fillId="0" borderId="0" xfId="0" applyNumberFormat="1" applyBorder="1" applyAlignment="1">
      <alignment horizontal="center"/>
    </xf>
    <xf numFmtId="177" fontId="35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shrinkToFit="1"/>
    </xf>
    <xf numFmtId="0" fontId="84" fillId="0" borderId="12" xfId="1211" applyFont="1" applyBorder="1" applyAlignment="1">
      <alignment horizontal="center" vertical="center"/>
    </xf>
    <xf numFmtId="177" fontId="84" fillId="0" borderId="12" xfId="1211" applyNumberFormat="1" applyFont="1" applyBorder="1" applyAlignment="1">
      <alignment horizontal="center" vertical="center"/>
    </xf>
    <xf numFmtId="0" fontId="84" fillId="0" borderId="13" xfId="1211" applyFont="1" applyBorder="1" applyAlignment="1">
      <alignment horizontal="center" vertical="center"/>
    </xf>
    <xf numFmtId="177" fontId="84" fillId="0" borderId="13" xfId="1211" applyNumberFormat="1" applyFont="1" applyBorder="1" applyAlignment="1">
      <alignment horizontal="center" vertical="center"/>
    </xf>
    <xf numFmtId="0" fontId="84" fillId="0" borderId="12" xfId="1211" applyFont="1" applyBorder="1" applyAlignment="1">
      <alignment vertical="center"/>
    </xf>
    <xf numFmtId="0" fontId="84" fillId="0" borderId="13" xfId="1211" applyFont="1" applyBorder="1" applyAlignment="1">
      <alignment vertical="center"/>
    </xf>
    <xf numFmtId="177" fontId="20" fillId="0" borderId="27" xfId="2" applyNumberFormat="1" applyFont="1" applyBorder="1" applyAlignment="1">
      <alignment horizontal="right" vertical="center"/>
    </xf>
    <xf numFmtId="41" fontId="1" fillId="0" borderId="23" xfId="2" applyNumberFormat="1" applyFont="1" applyBorder="1" applyAlignment="1">
      <alignment vertical="center"/>
    </xf>
    <xf numFmtId="177" fontId="20" fillId="0" borderId="32" xfId="2" applyNumberFormat="1" applyFont="1" applyBorder="1" applyAlignment="1">
      <alignment vertical="center"/>
    </xf>
    <xf numFmtId="0" fontId="84" fillId="0" borderId="13" xfId="1215" applyFont="1" applyBorder="1" applyAlignment="1">
      <alignment horizontal="center" vertical="center"/>
    </xf>
    <xf numFmtId="177" fontId="84" fillId="0" borderId="13" xfId="1215" applyNumberFormat="1" applyFont="1" applyBorder="1" applyAlignment="1">
      <alignment horizontal="center" vertical="center"/>
    </xf>
    <xf numFmtId="177" fontId="84" fillId="0" borderId="13" xfId="127" applyNumberFormat="1" applyFont="1" applyBorder="1" applyAlignment="1">
      <alignment horizontal="center" vertical="center"/>
    </xf>
    <xf numFmtId="177" fontId="20" fillId="0" borderId="27" xfId="2" applyNumberFormat="1" applyFont="1" applyBorder="1" applyAlignment="1">
      <alignment vertical="center"/>
    </xf>
    <xf numFmtId="9" fontId="20" fillId="0" borderId="23" xfId="1" applyNumberFormat="1" applyFont="1" applyBorder="1" applyAlignment="1">
      <alignment horizontal="center" vertical="center"/>
    </xf>
    <xf numFmtId="41" fontId="1" fillId="0" borderId="23" xfId="2" applyNumberFormat="1" applyFont="1" applyBorder="1" applyAlignment="1">
      <alignment vertical="center"/>
    </xf>
    <xf numFmtId="0" fontId="84" fillId="0" borderId="5" xfId="1215" applyFont="1" applyBorder="1" applyAlignment="1">
      <alignment horizontal="center" vertical="center"/>
    </xf>
    <xf numFmtId="0" fontId="34" fillId="0" borderId="13" xfId="1215" applyFont="1" applyBorder="1" applyAlignment="1">
      <alignment vertical="center"/>
    </xf>
    <xf numFmtId="0" fontId="84" fillId="0" borderId="6" xfId="1215" applyFont="1" applyBorder="1" applyAlignment="1">
      <alignment horizontal="center" vertical="center"/>
    </xf>
    <xf numFmtId="0" fontId="84" fillId="0" borderId="4" xfId="1215" applyFont="1" applyBorder="1" applyAlignment="1">
      <alignment horizontal="center" vertical="center"/>
    </xf>
    <xf numFmtId="0" fontId="84" fillId="0" borderId="16" xfId="1215" applyFont="1" applyBorder="1" applyAlignment="1">
      <alignment horizontal="center" vertical="center"/>
    </xf>
    <xf numFmtId="0" fontId="84" fillId="0" borderId="16" xfId="1215" applyFont="1" applyBorder="1" applyAlignment="1">
      <alignment vertical="center"/>
    </xf>
    <xf numFmtId="177" fontId="84" fillId="0" borderId="16" xfId="1215" applyNumberFormat="1" applyFont="1" applyBorder="1" applyAlignment="1">
      <alignment horizontal="center" vertical="center"/>
    </xf>
    <xf numFmtId="177" fontId="84" fillId="0" borderId="16" xfId="127" applyNumberFormat="1" applyFont="1" applyBorder="1" applyAlignment="1">
      <alignment horizontal="center" vertical="center"/>
    </xf>
    <xf numFmtId="0" fontId="84" fillId="0" borderId="11" xfId="1215" applyFont="1" applyBorder="1" applyAlignment="1">
      <alignment horizontal="center" vertical="center"/>
    </xf>
    <xf numFmtId="177" fontId="20" fillId="0" borderId="20" xfId="2" applyNumberFormat="1" applyFont="1" applyBorder="1" applyAlignment="1">
      <alignment horizontal="right" vertical="center"/>
    </xf>
    <xf numFmtId="0" fontId="84" fillId="0" borderId="12" xfId="1210" applyFont="1" applyBorder="1" applyAlignment="1">
      <alignment horizontal="center" vertical="center"/>
    </xf>
    <xf numFmtId="177" fontId="84" fillId="0" borderId="12" xfId="127" applyNumberFormat="1" applyFont="1" applyBorder="1" applyAlignment="1">
      <alignment horizontal="center" vertical="center"/>
    </xf>
    <xf numFmtId="0" fontId="84" fillId="0" borderId="13" xfId="1210" applyFont="1" applyBorder="1" applyAlignment="1">
      <alignment horizontal="center" vertical="center"/>
    </xf>
    <xf numFmtId="177" fontId="84" fillId="0" borderId="13" xfId="127" applyNumberFormat="1" applyFont="1" applyBorder="1" applyAlignment="1">
      <alignment horizontal="center" vertical="center"/>
    </xf>
    <xf numFmtId="0" fontId="84" fillId="0" borderId="12" xfId="1210" applyFont="1" applyBorder="1" applyAlignment="1">
      <alignment vertical="center"/>
    </xf>
    <xf numFmtId="0" fontId="84" fillId="0" borderId="13" xfId="1210" applyFont="1" applyBorder="1" applyAlignment="1">
      <alignment vertical="center"/>
    </xf>
    <xf numFmtId="177" fontId="20" fillId="0" borderId="27" xfId="2" applyNumberFormat="1" applyFont="1" applyBorder="1" applyAlignment="1">
      <alignment horizontal="right" vertical="center"/>
    </xf>
    <xf numFmtId="41" fontId="1" fillId="0" borderId="23" xfId="2" applyNumberFormat="1" applyFont="1" applyBorder="1" applyAlignment="1">
      <alignment vertical="center"/>
    </xf>
    <xf numFmtId="0" fontId="84" fillId="0" borderId="5" xfId="1210" applyFont="1" applyBorder="1" applyAlignment="1">
      <alignment horizontal="center" vertical="center"/>
    </xf>
    <xf numFmtId="0" fontId="84" fillId="0" borderId="6" xfId="1210" applyFont="1" applyBorder="1" applyAlignment="1">
      <alignment horizontal="center" vertical="center"/>
    </xf>
    <xf numFmtId="0" fontId="84" fillId="0" borderId="4" xfId="1210" applyFont="1" applyBorder="1" applyAlignment="1">
      <alignment horizontal="center" vertical="center"/>
    </xf>
    <xf numFmtId="0" fontId="84" fillId="0" borderId="16" xfId="1210" applyFont="1" applyBorder="1" applyAlignment="1">
      <alignment horizontal="center" vertical="center"/>
    </xf>
    <xf numFmtId="0" fontId="84" fillId="0" borderId="16" xfId="1210" applyFont="1" applyBorder="1" applyAlignment="1">
      <alignment vertical="center"/>
    </xf>
    <xf numFmtId="177" fontId="84" fillId="0" borderId="16" xfId="127" applyNumberFormat="1" applyFont="1" applyBorder="1" applyAlignment="1">
      <alignment horizontal="center" vertical="center"/>
    </xf>
    <xf numFmtId="0" fontId="84" fillId="0" borderId="11" xfId="1210" applyFont="1" applyBorder="1" applyAlignment="1">
      <alignment horizontal="center" vertical="center"/>
    </xf>
    <xf numFmtId="194" fontId="84" fillId="0" borderId="13" xfId="1210" applyNumberFormat="1" applyFont="1" applyBorder="1" applyAlignment="1">
      <alignment horizontal="center" vertical="center"/>
    </xf>
    <xf numFmtId="0" fontId="84" fillId="0" borderId="3" xfId="1210" applyFont="1" applyBorder="1" applyAlignment="1">
      <alignment horizontal="center" vertical="center"/>
    </xf>
    <xf numFmtId="194" fontId="84" fillId="0" borderId="12" xfId="1210" applyNumberFormat="1" applyFont="1" applyBorder="1" applyAlignment="1">
      <alignment horizontal="center" vertical="center"/>
    </xf>
    <xf numFmtId="0" fontId="84" fillId="0" borderId="10" xfId="1210" applyFont="1" applyBorder="1" applyAlignment="1">
      <alignment horizontal="center" vertical="center"/>
    </xf>
    <xf numFmtId="194" fontId="84" fillId="0" borderId="16" xfId="121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84" fillId="0" borderId="12" xfId="519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6" borderId="12" xfId="0" applyFont="1" applyFill="1" applyBorder="1" applyAlignment="1">
      <alignment horizontal="center" vertical="center"/>
    </xf>
    <xf numFmtId="0" fontId="34" fillId="0" borderId="12" xfId="519" applyFont="1" applyFill="1" applyBorder="1" applyAlignment="1">
      <alignment horizontal="left" vertical="center"/>
    </xf>
    <xf numFmtId="0" fontId="34" fillId="0" borderId="12" xfId="519" applyFont="1" applyFill="1" applyBorder="1" applyAlignment="1">
      <alignment vertical="center"/>
    </xf>
    <xf numFmtId="17" fontId="34" fillId="0" borderId="12" xfId="519" applyNumberFormat="1" applyFont="1" applyFill="1" applyBorder="1" applyAlignment="1">
      <alignment horizontal="center" vertical="center"/>
    </xf>
    <xf numFmtId="0" fontId="34" fillId="0" borderId="12" xfId="519" applyFont="1" applyFill="1" applyBorder="1" applyAlignment="1">
      <alignment horizontal="center" vertical="center"/>
    </xf>
    <xf numFmtId="177" fontId="84" fillId="0" borderId="12" xfId="127" applyNumberFormat="1" applyFont="1" applyFill="1" applyBorder="1" applyAlignment="1">
      <alignment horizontal="right" vertical="center"/>
    </xf>
    <xf numFmtId="192" fontId="84" fillId="0" borderId="12" xfId="127" applyNumberFormat="1" applyFont="1" applyFill="1" applyBorder="1" applyAlignment="1">
      <alignment horizontal="right" vertical="center"/>
    </xf>
    <xf numFmtId="0" fontId="11" fillId="0" borderId="13" xfId="0" applyNumberFormat="1" applyFont="1" applyBorder="1" applyAlignment="1">
      <alignment horizontal="center" vertical="center"/>
    </xf>
    <xf numFmtId="0" fontId="84" fillId="0" borderId="13" xfId="0" applyFont="1" applyBorder="1" applyAlignment="1">
      <alignment vertical="center"/>
    </xf>
    <xf numFmtId="41" fontId="84" fillId="0" borderId="13" xfId="1083" applyFont="1" applyBorder="1" applyAlignment="1">
      <alignment vertical="center"/>
    </xf>
    <xf numFmtId="176" fontId="11" fillId="0" borderId="13" xfId="0" applyNumberFormat="1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0" fontId="84" fillId="6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vertical="center"/>
    </xf>
    <xf numFmtId="0" fontId="34" fillId="0" borderId="34" xfId="0" applyFont="1" applyFill="1" applyBorder="1" applyAlignment="1">
      <alignment horizontal="center" vertical="center"/>
    </xf>
    <xf numFmtId="177" fontId="84" fillId="0" borderId="34" xfId="2" applyNumberFormat="1" applyFont="1" applyFill="1" applyBorder="1" applyAlignment="1">
      <alignment horizontal="right" vertical="center"/>
    </xf>
    <xf numFmtId="41" fontId="34" fillId="0" borderId="24" xfId="1083" applyFont="1" applyBorder="1" applyAlignment="1">
      <alignment vertical="center"/>
    </xf>
    <xf numFmtId="177" fontId="84" fillId="0" borderId="88" xfId="2" applyNumberFormat="1" applyFont="1" applyFill="1" applyBorder="1" applyAlignment="1">
      <alignment horizontal="right" vertical="center"/>
    </xf>
    <xf numFmtId="41" fontId="11" fillId="0" borderId="12" xfId="2" applyNumberFormat="1" applyFont="1" applyFill="1" applyBorder="1" applyAlignment="1">
      <alignment vertical="center"/>
    </xf>
    <xf numFmtId="0" fontId="38" fillId="6" borderId="10" xfId="0" applyFont="1" applyFill="1" applyBorder="1" applyAlignment="1">
      <alignment horizontal="center" vertical="center"/>
    </xf>
    <xf numFmtId="0" fontId="0" fillId="0" borderId="10" xfId="0" applyNumberFormat="1" applyBorder="1"/>
    <xf numFmtId="41" fontId="11" fillId="0" borderId="16" xfId="2" applyNumberFormat="1" applyFont="1" applyBorder="1" applyAlignment="1">
      <alignment vertical="center"/>
    </xf>
    <xf numFmtId="0" fontId="0" fillId="0" borderId="11" xfId="0" applyNumberFormat="1" applyBorder="1"/>
    <xf numFmtId="0" fontId="84" fillId="0" borderId="5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84" fillId="0" borderId="13" xfId="0" applyFont="1" applyFill="1" applyBorder="1" applyAlignment="1">
      <alignment vertical="center"/>
    </xf>
    <xf numFmtId="0" fontId="84" fillId="0" borderId="13" xfId="0" applyFont="1" applyFill="1" applyBorder="1" applyAlignment="1">
      <alignment horizontal="center" vertical="center"/>
    </xf>
    <xf numFmtId="177" fontId="84" fillId="0" borderId="13" xfId="0" applyNumberFormat="1" applyFont="1" applyFill="1" applyBorder="1" applyAlignment="1">
      <alignment vertical="center"/>
    </xf>
    <xf numFmtId="192" fontId="84" fillId="0" borderId="13" xfId="0" applyNumberFormat="1" applyFont="1" applyFill="1" applyBorder="1" applyAlignment="1">
      <alignment vertical="center"/>
    </xf>
    <xf numFmtId="0" fontId="11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41" fontId="11" fillId="0" borderId="16" xfId="3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84" fillId="6" borderId="13" xfId="0" applyFont="1" applyFill="1" applyBorder="1" applyAlignment="1">
      <alignment horizontal="center" vertical="center"/>
    </xf>
    <xf numFmtId="41" fontId="34" fillId="0" borderId="13" xfId="1083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41" fontId="34" fillId="0" borderId="12" xfId="1083" applyFont="1" applyBorder="1" applyAlignment="1">
      <alignment vertical="center"/>
    </xf>
    <xf numFmtId="0" fontId="11" fillId="0" borderId="12" xfId="0" applyNumberFormat="1" applyFont="1" applyBorder="1"/>
    <xf numFmtId="0" fontId="11" fillId="0" borderId="16" xfId="0" applyNumberFormat="1" applyFont="1" applyBorder="1"/>
    <xf numFmtId="41" fontId="34" fillId="0" borderId="16" xfId="1083" applyFont="1" applyBorder="1" applyAlignment="1">
      <alignment vertical="center"/>
    </xf>
    <xf numFmtId="41" fontId="17" fillId="0" borderId="27" xfId="2" applyNumberFormat="1" applyFont="1" applyBorder="1" applyAlignment="1">
      <alignment horizontal="right" vertical="center"/>
    </xf>
    <xf numFmtId="1" fontId="84" fillId="0" borderId="88" xfId="1142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  <protection locked="0"/>
    </xf>
    <xf numFmtId="0" fontId="83" fillId="0" borderId="2" xfId="0" applyNumberFormat="1" applyFont="1" applyFill="1" applyBorder="1" applyAlignment="1">
      <alignment horizontal="left" vertical="center"/>
    </xf>
    <xf numFmtId="0" fontId="83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center" vertical="center"/>
    </xf>
    <xf numFmtId="0" fontId="90" fillId="2" borderId="0" xfId="565" applyNumberFormat="1" applyFont="1" applyFill="1" applyBorder="1" applyAlignment="1">
      <alignment horizontal="center" vertical="center"/>
    </xf>
    <xf numFmtId="0" fontId="89" fillId="2" borderId="0" xfId="565" applyNumberFormat="1" applyFont="1" applyFill="1" applyBorder="1" applyAlignment="1">
      <alignment horizontal="center" vertical="center"/>
    </xf>
    <xf numFmtId="0" fontId="91" fillId="2" borderId="0" xfId="565" applyNumberFormat="1" applyFont="1" applyFill="1" applyBorder="1" applyAlignment="1">
      <alignment horizontal="center" vertical="center"/>
    </xf>
    <xf numFmtId="0" fontId="104" fillId="0" borderId="0" xfId="565" applyNumberFormat="1" applyFont="1" applyAlignment="1">
      <alignment horizontal="center" vertical="center" wrapText="1"/>
    </xf>
    <xf numFmtId="0" fontId="103" fillId="0" borderId="0" xfId="565" applyNumberFormat="1" applyFont="1" applyAlignment="1">
      <alignment horizontal="center" vertical="center"/>
    </xf>
    <xf numFmtId="0" fontId="102" fillId="0" borderId="26" xfId="565" applyNumberFormat="1" applyFont="1" applyBorder="1" applyAlignment="1">
      <alignment horizontal="center" vertical="top"/>
    </xf>
    <xf numFmtId="0" fontId="28" fillId="2" borderId="0" xfId="565" applyNumberFormat="1" applyFont="1" applyFill="1" applyBorder="1" applyAlignment="1">
      <alignment horizontal="center" vertical="center" wrapText="1"/>
    </xf>
    <xf numFmtId="0" fontId="29" fillId="2" borderId="0" xfId="565" applyNumberFormat="1" applyFont="1" applyFill="1" applyBorder="1" applyAlignment="1">
      <alignment horizontal="center" vertical="center"/>
    </xf>
    <xf numFmtId="0" fontId="30" fillId="2" borderId="0" xfId="565" applyNumberFormat="1" applyFont="1" applyFill="1" applyBorder="1" applyAlignment="1">
      <alignment horizontal="center" vertical="center"/>
    </xf>
    <xf numFmtId="0" fontId="87" fillId="2" borderId="0" xfId="565" applyNumberFormat="1" applyFont="1" applyFill="1" applyBorder="1" applyAlignment="1">
      <alignment horizontal="center" vertical="center"/>
    </xf>
    <xf numFmtId="0" fontId="18" fillId="7" borderId="40" xfId="0" applyNumberFormat="1" applyFont="1" applyFill="1" applyBorder="1" applyAlignment="1">
      <alignment horizontal="center" vertical="center"/>
    </xf>
    <xf numFmtId="0" fontId="18" fillId="7" borderId="39" xfId="0" applyNumberFormat="1" applyFont="1" applyFill="1" applyBorder="1" applyAlignment="1">
      <alignment horizontal="center" vertical="center"/>
    </xf>
    <xf numFmtId="0" fontId="18" fillId="7" borderId="41" xfId="0" applyNumberFormat="1" applyFont="1" applyFill="1" applyBorder="1" applyAlignment="1">
      <alignment horizontal="center" vertical="center"/>
    </xf>
    <xf numFmtId="0" fontId="18" fillId="3" borderId="19" xfId="0" applyNumberFormat="1" applyFont="1" applyFill="1" applyBorder="1" applyAlignment="1">
      <alignment horizontal="center" vertical="center"/>
    </xf>
    <xf numFmtId="0" fontId="18" fillId="3" borderId="48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18" fillId="3" borderId="34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 wrapText="1"/>
    </xf>
    <xf numFmtId="0" fontId="18" fillId="3" borderId="34" xfId="0" applyNumberFormat="1" applyFont="1" applyFill="1" applyBorder="1" applyAlignment="1">
      <alignment horizontal="center" vertical="center" wrapText="1"/>
    </xf>
    <xf numFmtId="41" fontId="18" fillId="3" borderId="20" xfId="2" applyNumberFormat="1" applyFont="1" applyFill="1" applyBorder="1" applyAlignment="1">
      <alignment horizontal="center" vertical="center" wrapText="1"/>
    </xf>
    <xf numFmtId="41" fontId="18" fillId="3" borderId="34" xfId="2" applyNumberFormat="1" applyFont="1" applyFill="1" applyBorder="1" applyAlignment="1">
      <alignment horizontal="center" vertical="center" wrapText="1"/>
    </xf>
    <xf numFmtId="0" fontId="18" fillId="3" borderId="21" xfId="0" applyNumberFormat="1" applyFont="1" applyFill="1" applyBorder="1" applyAlignment="1">
      <alignment horizontal="center" vertical="center"/>
    </xf>
    <xf numFmtId="0" fontId="18" fillId="3" borderId="49" xfId="0" applyNumberFormat="1" applyFont="1" applyFill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 wrapText="1"/>
    </xf>
    <xf numFmtId="0" fontId="20" fillId="3" borderId="29" xfId="0" applyNumberFormat="1" applyFont="1" applyFill="1" applyBorder="1" applyAlignment="1">
      <alignment horizontal="center" vertical="center" wrapText="1"/>
    </xf>
    <xf numFmtId="0" fontId="20" fillId="3" borderId="25" xfId="0" applyNumberFormat="1" applyFont="1" applyFill="1" applyBorder="1" applyAlignment="1">
      <alignment horizontal="center" vertical="center" wrapText="1"/>
    </xf>
    <xf numFmtId="0" fontId="20" fillId="3" borderId="30" xfId="0" applyNumberFormat="1" applyFont="1" applyFill="1" applyBorder="1" applyAlignment="1">
      <alignment horizontal="center" vertical="center" wrapText="1"/>
    </xf>
    <xf numFmtId="0" fontId="20" fillId="3" borderId="17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17" xfId="0" applyNumberFormat="1" applyFont="1" applyFill="1" applyBorder="1" applyAlignment="1">
      <alignment horizontal="center" vertical="center"/>
    </xf>
    <xf numFmtId="41" fontId="20" fillId="3" borderId="17" xfId="2" applyNumberFormat="1" applyFont="1" applyFill="1" applyBorder="1" applyAlignment="1">
      <alignment horizontal="center" vertical="center" wrapText="1"/>
    </xf>
    <xf numFmtId="41" fontId="20" fillId="3" borderId="1" xfId="2" applyNumberFormat="1" applyFont="1" applyFill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17" fillId="3" borderId="18" xfId="0" applyNumberFormat="1" applyFont="1" applyFill="1" applyBorder="1" applyAlignment="1">
      <alignment horizontal="center" vertical="center" wrapText="1"/>
    </xf>
    <xf numFmtId="0" fontId="17" fillId="3" borderId="29" xfId="0" applyNumberFormat="1" applyFont="1" applyFill="1" applyBorder="1" applyAlignment="1">
      <alignment horizontal="center" vertical="center" wrapText="1"/>
    </xf>
    <xf numFmtId="0" fontId="22" fillId="3" borderId="17" xfId="0" applyNumberFormat="1" applyFont="1" applyFill="1" applyBorder="1" applyAlignment="1">
      <alignment horizontal="center" vertical="center" wrapText="1"/>
    </xf>
    <xf numFmtId="0" fontId="17" fillId="3" borderId="17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7" fillId="3" borderId="25" xfId="0" applyNumberFormat="1" applyFont="1" applyFill="1" applyBorder="1" applyAlignment="1">
      <alignment horizontal="center" vertical="center" wrapText="1"/>
    </xf>
    <xf numFmtId="0" fontId="17" fillId="3" borderId="30" xfId="0" applyNumberFormat="1" applyFont="1" applyFill="1" applyBorder="1" applyAlignment="1">
      <alignment horizontal="center" vertical="center" wrapText="1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4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17" fillId="3" borderId="17" xfId="2" applyNumberFormat="1" applyFont="1" applyFill="1" applyBorder="1" applyAlignment="1">
      <alignment horizontal="center" vertical="center" wrapText="1"/>
    </xf>
    <xf numFmtId="41" fontId="17" fillId="3" borderId="2" xfId="2" applyNumberFormat="1" applyFont="1" applyFill="1" applyBorder="1" applyAlignment="1">
      <alignment horizontal="center" vertical="center" wrapText="1"/>
    </xf>
    <xf numFmtId="178" fontId="17" fillId="3" borderId="17" xfId="2" applyNumberFormat="1" applyFont="1" applyFill="1" applyBorder="1" applyAlignment="1">
      <alignment horizontal="center" vertical="center" wrapText="1"/>
    </xf>
    <xf numFmtId="178" fontId="17" fillId="3" borderId="2" xfId="2" applyNumberFormat="1" applyFont="1" applyFill="1" applyBorder="1" applyAlignment="1">
      <alignment horizontal="center" vertical="center" wrapText="1"/>
    </xf>
    <xf numFmtId="0" fontId="20" fillId="0" borderId="85" xfId="0" applyNumberFormat="1" applyFont="1" applyBorder="1" applyAlignment="1">
      <alignment horizontal="center" vertical="center"/>
    </xf>
    <xf numFmtId="0" fontId="20" fillId="0" borderId="86" xfId="0" applyNumberFormat="1" applyFont="1" applyBorder="1" applyAlignment="1">
      <alignment horizontal="center" vertical="center"/>
    </xf>
    <xf numFmtId="0" fontId="24" fillId="3" borderId="17" xfId="0" applyNumberFormat="1" applyFont="1" applyFill="1" applyBorder="1" applyAlignment="1">
      <alignment horizontal="center" vertical="center" wrapText="1"/>
    </xf>
    <xf numFmtId="178" fontId="20" fillId="3" borderId="17" xfId="2" applyNumberFormat="1" applyFont="1" applyFill="1" applyBorder="1" applyAlignment="1">
      <alignment horizontal="center" vertical="center" wrapText="1"/>
    </xf>
    <xf numFmtId="178" fontId="20" fillId="3" borderId="1" xfId="2" applyNumberFormat="1" applyFont="1" applyFill="1" applyBorder="1" applyAlignment="1">
      <alignment horizontal="center" vertical="center" wrapText="1"/>
    </xf>
    <xf numFmtId="41" fontId="17" fillId="3" borderId="1" xfId="2" applyNumberFormat="1" applyFont="1" applyFill="1" applyBorder="1" applyAlignment="1">
      <alignment horizontal="center" vertical="center" wrapText="1"/>
    </xf>
    <xf numFmtId="178" fontId="17" fillId="3" borderId="1" xfId="2" applyNumberFormat="1" applyFont="1" applyFill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178" fontId="17" fillId="3" borderId="17" xfId="0" applyNumberFormat="1" applyFont="1" applyFill="1" applyBorder="1" applyAlignment="1">
      <alignment horizontal="center" vertical="center" wrapText="1"/>
    </xf>
    <xf numFmtId="178" fontId="17" fillId="3" borderId="1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</cellXfs>
  <cellStyles count="1216">
    <cellStyle name="_07투자재원구간(07.03.16-한진재송부)" xfId="8"/>
    <cellStyle name="_2-4.상반기실적부문별요약" xfId="9"/>
    <cellStyle name="_2-4.상반기실적부문별요약(표지및목차포함)" xfId="10"/>
    <cellStyle name="_2-4.상반기실적부문별요약(표지및목차포함)_1" xfId="11"/>
    <cellStyle name="_2-4.상반기실적부문별요약_1" xfId="12"/>
    <cellStyle name="_2개년공급계획원본(2005-2006)" xfId="13"/>
    <cellStyle name="_2개년공급계획원본(2005-2006)_경기2개년(06년07년-v0)" xfId="14"/>
    <cellStyle name="_'99상반기경영개선활동결과(게시용)" xfId="15"/>
    <cellStyle name="_budget2002-T1" xfId="16"/>
    <cellStyle name="_budget2002-T1_1" xfId="17"/>
    <cellStyle name="_budget2002-T1_2" xfId="18"/>
    <cellStyle name="_budget2002-T1_2_경기2개년(06년07년-v0)" xfId="19"/>
    <cellStyle name="_budget2002-T1_3" xfId="20"/>
    <cellStyle name="_budget2002-T4" xfId="21"/>
    <cellStyle name="_budget2002-T4_1" xfId="22"/>
    <cellStyle name="_budget2002-T4_2" xfId="23"/>
    <cellStyle name="_budget2002-T4_2_경기2개년(06년07년-v0)" xfId="24"/>
    <cellStyle name="_budget2002-T4_3" xfId="25"/>
    <cellStyle name="_budget2002-Ver.1" xfId="26"/>
    <cellStyle name="_budget2002-Ver.1_1" xfId="27"/>
    <cellStyle name="_budget2002-Ver.1_2" xfId="28"/>
    <cellStyle name="_budget2002-Ver.1_2_경기2개년(06년07년-v0)" xfId="29"/>
    <cellStyle name="_budget2002-Ver.1_3" xfId="30"/>
    <cellStyle name="_budget2002-Ver.2" xfId="31"/>
    <cellStyle name="_budget2002-Ver.2_1" xfId="32"/>
    <cellStyle name="_budget2002-Ver.2_2" xfId="33"/>
    <cellStyle name="_budget2002-Ver.2_3" xfId="34"/>
    <cellStyle name="_budget2002-Ver.2_4" xfId="35"/>
    <cellStyle name="_budget-annex-t3" xfId="36"/>
    <cellStyle name="_H_투자재원_2009년수요조사v1_090302" xfId="37"/>
    <cellStyle name="_경영개선활동상반기실적(990708)" xfId="38"/>
    <cellStyle name="_경영개선활동상반기실적(990708)_1" xfId="39"/>
    <cellStyle name="_경영개선활동상반기실적(990708)_2" xfId="40"/>
    <cellStyle name="_경영개선활성화방안(990802)" xfId="41"/>
    <cellStyle name="_경영개선활성화방안(990802)_1" xfId="42"/>
    <cellStyle name="_별첨(계획서및실적서양식)" xfId="43"/>
    <cellStyle name="_별첨(계획서및실적서양식)_1" xfId="44"/>
    <cellStyle name="_양식" xfId="45"/>
    <cellStyle name="_양식_1" xfId="46"/>
    <cellStyle name="_양식_2" xfId="47"/>
    <cellStyle name="_유첨3(서식)" xfId="48"/>
    <cellStyle name="_유첨3(서식)_1" xfId="49"/>
    <cellStyle name="_자재시~1" xfId="50"/>
    <cellStyle name="_지정과제1분기실적(확정990408)" xfId="51"/>
    <cellStyle name="_지정과제1분기실적(확정990408)_1" xfId="52"/>
    <cellStyle name="_지정과제2차심의list" xfId="53"/>
    <cellStyle name="_지정과제2차심의list_1" xfId="54"/>
    <cellStyle name="_지정과제2차심의list_2" xfId="55"/>
    <cellStyle name="_지정과제2차심의결과" xfId="56"/>
    <cellStyle name="_지정과제2차심의결과(금액조정후최종)" xfId="57"/>
    <cellStyle name="_지정과제2차심의결과(금액조정후최종)_1" xfId="58"/>
    <cellStyle name="_지정과제2차심의결과(금액조정후최종)_1_경영개선실적보고(전주공장)" xfId="59"/>
    <cellStyle name="_지정과제2차심의결과(금액조정후최종)_1_별첨1_2" xfId="60"/>
    <cellStyle name="_지정과제2차심의결과(금액조정후최종)_1_제안과제집계표(공장전체)" xfId="61"/>
    <cellStyle name="_지정과제2차심의결과(금액조정후최종)_경영개선실적보고(전주공장)" xfId="62"/>
    <cellStyle name="_지정과제2차심의결과(금액조정후최종)_별첨1_2" xfId="63"/>
    <cellStyle name="_지정과제2차심의결과(금액조정후최종)_제안과제집계표(공장전체)" xfId="64"/>
    <cellStyle name="_지정과제2차심의결과_1" xfId="65"/>
    <cellStyle name="_집중관리(981231)" xfId="66"/>
    <cellStyle name="_집중관리(981231)_1" xfId="67"/>
    <cellStyle name="_집중관리(지정과제및 양식)" xfId="68"/>
    <cellStyle name="_집중관리(지정과제및 양식)_1" xfId="69"/>
    <cellStyle name="_투자재원이행실적(07년)-경기도080215" xfId="70"/>
    <cellStyle name="20% - 강조색1 2" xfId="524"/>
    <cellStyle name="20% - 강조색2 2" xfId="525"/>
    <cellStyle name="20% - 강조색3 2" xfId="526"/>
    <cellStyle name="20% - 강조색4 2" xfId="527"/>
    <cellStyle name="20% - 강조색5 2" xfId="528"/>
    <cellStyle name="20% - 강조색6 2" xfId="529"/>
    <cellStyle name="40% - 강조색1 2" xfId="530"/>
    <cellStyle name="40% - 강조색2 2" xfId="531"/>
    <cellStyle name="40% - 강조색3 2" xfId="532"/>
    <cellStyle name="40% - 강조색4 2" xfId="533"/>
    <cellStyle name="40% - 강조색5 2" xfId="534"/>
    <cellStyle name="40% - 강조색6 2" xfId="535"/>
    <cellStyle name="60% - 강조색1 2" xfId="536"/>
    <cellStyle name="60% - 강조색2 2" xfId="537"/>
    <cellStyle name="60% - 강조색3 2" xfId="538"/>
    <cellStyle name="60% - 강조색4 2" xfId="539"/>
    <cellStyle name="60% - 강조색5 2" xfId="540"/>
    <cellStyle name="60% - 강조색6 2" xfId="541"/>
    <cellStyle name="C￥AØ_°ø≫c¹I¼o≫cA?" xfId="71"/>
    <cellStyle name="Calc Currency (0)" xfId="72"/>
    <cellStyle name="Comma" xfId="73"/>
    <cellStyle name="Comma [0]_ SG&amp;A Bridge " xfId="74"/>
    <cellStyle name="Comma_ SG&amp;A Bridge " xfId="75"/>
    <cellStyle name="Copied" xfId="76"/>
    <cellStyle name="CUR" xfId="77"/>
    <cellStyle name="Currency" xfId="78"/>
    <cellStyle name="Currency [0]_ SG&amp;A Bridge " xfId="79"/>
    <cellStyle name="Currency_ SG&amp;A Bridge " xfId="80"/>
    <cellStyle name="Date" xfId="81"/>
    <cellStyle name="ECT" xfId="82"/>
    <cellStyle name="Entered" xfId="83"/>
    <cellStyle name="Fixed" xfId="84"/>
    <cellStyle name="Grey" xfId="85"/>
    <cellStyle name="Header1" xfId="86"/>
    <cellStyle name="Header2" xfId="87"/>
    <cellStyle name="Heading1" xfId="88"/>
    <cellStyle name="Heading2" xfId="89"/>
    <cellStyle name="Input [yellow]" xfId="90"/>
    <cellStyle name="Normal - Style1" xfId="91"/>
    <cellStyle name="Normal_ SG&amp;A Bridge " xfId="92"/>
    <cellStyle name="Percent" xfId="93"/>
    <cellStyle name="Percent [2]" xfId="94"/>
    <cellStyle name="Percent_경기2개년(06년07년-v0)" xfId="95"/>
    <cellStyle name="RevList" xfId="96"/>
    <cellStyle name="Subtotal" xfId="97"/>
    <cellStyle name="Total" xfId="98"/>
    <cellStyle name="ū嬼ū" xfId="99"/>
    <cellStyle name="강조색1 2" xfId="542"/>
    <cellStyle name="강조색2 2" xfId="543"/>
    <cellStyle name="강조색3 2" xfId="544"/>
    <cellStyle name="강조색4 2" xfId="545"/>
    <cellStyle name="강조색5 2" xfId="546"/>
    <cellStyle name="강조색6 2" xfId="547"/>
    <cellStyle name="경고문 2" xfId="548"/>
    <cellStyle name="계산 2" xfId="549"/>
    <cellStyle name="나쁨 2" xfId="550"/>
    <cellStyle name="뒤에 오는 하이퍼링크_회계01" xfId="100"/>
    <cellStyle name="똿뗦먛귟 [0.00]_PRODUCT DETAIL Q1" xfId="101"/>
    <cellStyle name="똿뗦먛귟_PRODUCT DETAIL Q1" xfId="102"/>
    <cellStyle name="메모 2" xfId="551"/>
    <cellStyle name="믅됞 [0.00]_PRODUCT DETAIL Q1" xfId="103"/>
    <cellStyle name="믅됞_PRODUCT DETAIL Q1" xfId="104"/>
    <cellStyle name="백분율" xfId="1" builtinId="5"/>
    <cellStyle name="백분율 2" xfId="105"/>
    <cellStyle name="백분율 2 2" xfId="1137"/>
    <cellStyle name="백분율 3" xfId="126"/>
    <cellStyle name="보통 2" xfId="552"/>
    <cellStyle name="뷭?_BOOKSHIP" xfId="106"/>
    <cellStyle name="설명 텍스트 2" xfId="553"/>
    <cellStyle name="셀 확인 2" xfId="554"/>
    <cellStyle name="쉼표 [0]" xfId="2" builtinId="6"/>
    <cellStyle name="쉼표 [0] 10" xfId="6"/>
    <cellStyle name="쉼표 [0] 10 10" xfId="1083"/>
    <cellStyle name="쉼표 [0] 10 11" xfId="1088"/>
    <cellStyle name="쉼표 [0] 10 12" xfId="1091"/>
    <cellStyle name="쉼표 [0] 10 13" xfId="1213"/>
    <cellStyle name="쉼표 [0] 10 2" xfId="127"/>
    <cellStyle name="쉼표 [0] 10 3" xfId="569"/>
    <cellStyle name="쉼표 [0] 10 4" xfId="1027"/>
    <cellStyle name="쉼표 [0] 10 5" xfId="1070"/>
    <cellStyle name="쉼표 [0] 10 6" xfId="1036"/>
    <cellStyle name="쉼표 [0] 10 7" xfId="1072"/>
    <cellStyle name="쉼표 [0] 10 8" xfId="1075"/>
    <cellStyle name="쉼표 [0] 10 9" xfId="1079"/>
    <cellStyle name="쉼표 [0] 11" xfId="1073"/>
    <cellStyle name="쉼표 [0] 11 2" xfId="1161"/>
    <cellStyle name="쉼표 [0] 11 3" xfId="1128"/>
    <cellStyle name="쉼표 [0] 12" xfId="1076"/>
    <cellStyle name="쉼표 [0] 12 2" xfId="1162"/>
    <cellStyle name="쉼표 [0] 12 3" xfId="1185"/>
    <cellStyle name="쉼표 [0] 13" xfId="1080"/>
    <cellStyle name="쉼표 [0] 13 2" xfId="1164"/>
    <cellStyle name="쉼표 [0] 13 3" xfId="1187"/>
    <cellStyle name="쉼표 [0] 14" xfId="1084"/>
    <cellStyle name="쉼표 [0] 14 2" xfId="1166"/>
    <cellStyle name="쉼표 [0] 14 3" xfId="1189"/>
    <cellStyle name="쉼표 [0] 16" xfId="1092"/>
    <cellStyle name="쉼표 [0] 16 2" xfId="1170"/>
    <cellStyle name="쉼표 [0] 16 3" xfId="1193"/>
    <cellStyle name="쉼표 [0] 17" xfId="1068"/>
    <cellStyle name="쉼표 [0] 17 2" xfId="1160"/>
    <cellStyle name="쉼표 [0] 17 3" xfId="1129"/>
    <cellStyle name="쉼표 [0] 19" xfId="1063"/>
    <cellStyle name="쉼표 [0] 19 2" xfId="1159"/>
    <cellStyle name="쉼표 [0] 19 3" xfId="1130"/>
    <cellStyle name="쉼표 [0] 2" xfId="3"/>
    <cellStyle name="쉼표 [0] 2 10" xfId="129"/>
    <cellStyle name="쉼표 [0] 2 10 2" xfId="572"/>
    <cellStyle name="쉼표 [0] 2 10 3" xfId="573"/>
    <cellStyle name="쉼표 [0] 2 11" xfId="130"/>
    <cellStyle name="쉼표 [0] 2 11 2" xfId="575"/>
    <cellStyle name="쉼표 [0] 2 11 3" xfId="576"/>
    <cellStyle name="쉼표 [0] 2 12" xfId="128"/>
    <cellStyle name="쉼표 [0] 2 13" xfId="570"/>
    <cellStyle name="쉼표 [0] 2 14" xfId="1026"/>
    <cellStyle name="쉼표 [0] 2 15" xfId="1069"/>
    <cellStyle name="쉼표 [0] 2 16" xfId="1032"/>
    <cellStyle name="쉼표 [0] 2 17" xfId="1071"/>
    <cellStyle name="쉼표 [0] 2 18" xfId="1074"/>
    <cellStyle name="쉼표 [0] 2 19" xfId="1078"/>
    <cellStyle name="쉼표 [0] 2 2" xfId="131"/>
    <cellStyle name="쉼표 [0] 2 2 10" xfId="1125"/>
    <cellStyle name="쉼표 [0] 2 2 11" xfId="1144"/>
    <cellStyle name="쉼표 [0] 2 2 12" xfId="1214"/>
    <cellStyle name="쉼표 [0] 2 2 2" xfId="132"/>
    <cellStyle name="쉼표 [0] 2 2 2 2" xfId="133"/>
    <cellStyle name="쉼표 [0] 2 2 2 2 2" xfId="134"/>
    <cellStyle name="쉼표 [0] 2 2 2 2 2 2" xfId="135"/>
    <cellStyle name="쉼표 [0] 2 2 2 2 2 2 2" xfId="136"/>
    <cellStyle name="쉼표 [0] 2 2 2 2 2 2 2 2" xfId="585"/>
    <cellStyle name="쉼표 [0] 2 2 2 2 2 2 2 3" xfId="586"/>
    <cellStyle name="쉼표 [0] 2 2 2 2 2 2 3" xfId="137"/>
    <cellStyle name="쉼표 [0] 2 2 2 2 2 2 4" xfId="587"/>
    <cellStyle name="쉼표 [0] 2 2 2 2 2 2 5" xfId="588"/>
    <cellStyle name="쉼표 [0] 2 2 2 2 2 3" xfId="138"/>
    <cellStyle name="쉼표 [0] 2 2 2 2 2 4" xfId="139"/>
    <cellStyle name="쉼표 [0] 2 2 2 2 2 4 2" xfId="590"/>
    <cellStyle name="쉼표 [0] 2 2 2 2 2 4 3" xfId="591"/>
    <cellStyle name="쉼표 [0] 2 2 2 2 2 5" xfId="592"/>
    <cellStyle name="쉼표 [0] 2 2 2 2 2 6" xfId="593"/>
    <cellStyle name="쉼표 [0] 2 2 2 2 3" xfId="140"/>
    <cellStyle name="쉼표 [0] 2 2 2 2 4" xfId="141"/>
    <cellStyle name="쉼표 [0] 2 2 2 2 4 2" xfId="142"/>
    <cellStyle name="쉼표 [0] 2 2 2 2 4 2 2" xfId="594"/>
    <cellStyle name="쉼표 [0] 2 2 2 2 4 2 3" xfId="595"/>
    <cellStyle name="쉼표 [0] 2 2 2 2 4 3" xfId="143"/>
    <cellStyle name="쉼표 [0] 2 2 2 2 4 4" xfId="596"/>
    <cellStyle name="쉼표 [0] 2 2 2 2 4 5" xfId="597"/>
    <cellStyle name="쉼표 [0] 2 2 2 2 5" xfId="144"/>
    <cellStyle name="쉼표 [0] 2 2 2 2 5 2" xfId="598"/>
    <cellStyle name="쉼표 [0] 2 2 2 2 5 3" xfId="599"/>
    <cellStyle name="쉼표 [0] 2 2 2 2 6" xfId="600"/>
    <cellStyle name="쉼표 [0] 2 2 2 2 7" xfId="601"/>
    <cellStyle name="쉼표 [0] 2 2 2 3" xfId="145"/>
    <cellStyle name="쉼표 [0] 2 2 2 4" xfId="146"/>
    <cellStyle name="쉼표 [0] 2 2 2 4 2" xfId="147"/>
    <cellStyle name="쉼표 [0] 2 2 2 4 2 2" xfId="148"/>
    <cellStyle name="쉼표 [0] 2 2 2 4 2 2 2" xfId="602"/>
    <cellStyle name="쉼표 [0] 2 2 2 4 2 2 3" xfId="603"/>
    <cellStyle name="쉼표 [0] 2 2 2 4 2 3" xfId="149"/>
    <cellStyle name="쉼표 [0] 2 2 2 4 2 4" xfId="604"/>
    <cellStyle name="쉼표 [0] 2 2 2 4 2 5" xfId="605"/>
    <cellStyle name="쉼표 [0] 2 2 2 4 3" xfId="150"/>
    <cellStyle name="쉼표 [0] 2 2 2 4 4" xfId="151"/>
    <cellStyle name="쉼표 [0] 2 2 2 4 4 2" xfId="606"/>
    <cellStyle name="쉼표 [0] 2 2 2 4 4 3" xfId="607"/>
    <cellStyle name="쉼표 [0] 2 2 2 4 5" xfId="608"/>
    <cellStyle name="쉼표 [0] 2 2 2 4 6" xfId="609"/>
    <cellStyle name="쉼표 [0] 2 2 2 5" xfId="152"/>
    <cellStyle name="쉼표 [0] 2 2 2 5 2" xfId="153"/>
    <cellStyle name="쉼표 [0] 2 2 2 5 2 2" xfId="610"/>
    <cellStyle name="쉼표 [0] 2 2 2 5 2 3" xfId="611"/>
    <cellStyle name="쉼표 [0] 2 2 2 5 3" xfId="154"/>
    <cellStyle name="쉼표 [0] 2 2 2 5 4" xfId="612"/>
    <cellStyle name="쉼표 [0] 2 2 2 5 5" xfId="613"/>
    <cellStyle name="쉼표 [0] 2 2 2 6" xfId="155"/>
    <cellStyle name="쉼표 [0] 2 2 2 6 2" xfId="614"/>
    <cellStyle name="쉼표 [0] 2 2 2 6 3" xfId="615"/>
    <cellStyle name="쉼표 [0] 2 2 2 7" xfId="616"/>
    <cellStyle name="쉼표 [0] 2 2 2 8" xfId="617"/>
    <cellStyle name="쉼표 [0] 2 2 3" xfId="156"/>
    <cellStyle name="쉼표 [0] 2 2 3 2" xfId="157"/>
    <cellStyle name="쉼표 [0] 2 2 3 2 2" xfId="158"/>
    <cellStyle name="쉼표 [0] 2 2 3 2 2 2" xfId="159"/>
    <cellStyle name="쉼표 [0] 2 2 3 2 2 2 2" xfId="618"/>
    <cellStyle name="쉼표 [0] 2 2 3 2 2 2 3" xfId="619"/>
    <cellStyle name="쉼표 [0] 2 2 3 2 2 3" xfId="160"/>
    <cellStyle name="쉼표 [0] 2 2 3 2 2 4" xfId="620"/>
    <cellStyle name="쉼표 [0] 2 2 3 2 2 5" xfId="621"/>
    <cellStyle name="쉼표 [0] 2 2 3 2 3" xfId="161"/>
    <cellStyle name="쉼표 [0] 2 2 3 2 4" xfId="162"/>
    <cellStyle name="쉼표 [0] 2 2 3 2 4 2" xfId="622"/>
    <cellStyle name="쉼표 [0] 2 2 3 2 4 3" xfId="623"/>
    <cellStyle name="쉼표 [0] 2 2 3 2 5" xfId="624"/>
    <cellStyle name="쉼표 [0] 2 2 3 2 6" xfId="625"/>
    <cellStyle name="쉼표 [0] 2 2 3 3" xfId="163"/>
    <cellStyle name="쉼표 [0] 2 2 3 4" xfId="164"/>
    <cellStyle name="쉼표 [0] 2 2 3 4 2" xfId="165"/>
    <cellStyle name="쉼표 [0] 2 2 3 4 2 2" xfId="626"/>
    <cellStyle name="쉼표 [0] 2 2 3 4 2 3" xfId="627"/>
    <cellStyle name="쉼표 [0] 2 2 3 4 3" xfId="166"/>
    <cellStyle name="쉼표 [0] 2 2 3 4 4" xfId="628"/>
    <cellStyle name="쉼표 [0] 2 2 3 4 5" xfId="629"/>
    <cellStyle name="쉼표 [0] 2 2 3 5" xfId="167"/>
    <cellStyle name="쉼표 [0] 2 2 3 5 2" xfId="630"/>
    <cellStyle name="쉼표 [0] 2 2 3 5 3" xfId="631"/>
    <cellStyle name="쉼표 [0] 2 2 3 6" xfId="632"/>
    <cellStyle name="쉼표 [0] 2 2 3 7" xfId="633"/>
    <cellStyle name="쉼표 [0] 2 2 4" xfId="168"/>
    <cellStyle name="쉼표 [0] 2 2 5" xfId="169"/>
    <cellStyle name="쉼표 [0] 2 2 5 2" xfId="170"/>
    <cellStyle name="쉼표 [0] 2 2 5 2 2" xfId="171"/>
    <cellStyle name="쉼표 [0] 2 2 5 2 2 2" xfId="634"/>
    <cellStyle name="쉼표 [0] 2 2 5 2 2 3" xfId="635"/>
    <cellStyle name="쉼표 [0] 2 2 5 2 3" xfId="172"/>
    <cellStyle name="쉼표 [0] 2 2 5 2 4" xfId="636"/>
    <cellStyle name="쉼표 [0] 2 2 5 2 5" xfId="637"/>
    <cellStyle name="쉼표 [0] 2 2 5 3" xfId="173"/>
    <cellStyle name="쉼표 [0] 2 2 5 4" xfId="174"/>
    <cellStyle name="쉼표 [0] 2 2 5 4 2" xfId="638"/>
    <cellStyle name="쉼표 [0] 2 2 5 4 3" xfId="639"/>
    <cellStyle name="쉼표 [0] 2 2 5 5" xfId="640"/>
    <cellStyle name="쉼표 [0] 2 2 5 6" xfId="641"/>
    <cellStyle name="쉼표 [0] 2 2 6" xfId="175"/>
    <cellStyle name="쉼표 [0] 2 2 6 2" xfId="176"/>
    <cellStyle name="쉼표 [0] 2 2 6 2 2" xfId="642"/>
    <cellStyle name="쉼표 [0] 2 2 6 2 3" xfId="643"/>
    <cellStyle name="쉼표 [0] 2 2 6 3" xfId="177"/>
    <cellStyle name="쉼표 [0] 2 2 6 4" xfId="644"/>
    <cellStyle name="쉼표 [0] 2 2 6 5" xfId="645"/>
    <cellStyle name="쉼표 [0] 2 2 7" xfId="178"/>
    <cellStyle name="쉼표 [0] 2 2 7 2" xfId="646"/>
    <cellStyle name="쉼표 [0] 2 2 7 3" xfId="647"/>
    <cellStyle name="쉼표 [0] 2 2 8" xfId="648"/>
    <cellStyle name="쉼표 [0] 2 2 9" xfId="649"/>
    <cellStyle name="쉼표 [0] 2 20" xfId="1082"/>
    <cellStyle name="쉼표 [0] 2 21" xfId="1087"/>
    <cellStyle name="쉼표 [0] 2 22" xfId="1085"/>
    <cellStyle name="쉼표 [0] 2 23" xfId="1067"/>
    <cellStyle name="쉼표 [0] 2 24" xfId="1060"/>
    <cellStyle name="쉼표 [0] 2 25" xfId="1064"/>
    <cellStyle name="쉼표 [0] 2 26" xfId="1098"/>
    <cellStyle name="쉼표 [0] 2 27" xfId="1102"/>
    <cellStyle name="쉼표 [0] 2 28" xfId="1106"/>
    <cellStyle name="쉼표 [0] 2 29" xfId="1111"/>
    <cellStyle name="쉼표 [0] 2 3" xfId="179"/>
    <cellStyle name="쉼표 [0] 2 3 2" xfId="180"/>
    <cellStyle name="쉼표 [0] 2 3 2 2" xfId="181"/>
    <cellStyle name="쉼표 [0] 2 3 2 2 2" xfId="182"/>
    <cellStyle name="쉼표 [0] 2 3 2 2 2 2" xfId="183"/>
    <cellStyle name="쉼표 [0] 2 3 2 2 2 2 2" xfId="184"/>
    <cellStyle name="쉼표 [0] 2 3 2 2 2 2 2 2" xfId="650"/>
    <cellStyle name="쉼표 [0] 2 3 2 2 2 2 2 3" xfId="651"/>
    <cellStyle name="쉼표 [0] 2 3 2 2 2 2 3" xfId="185"/>
    <cellStyle name="쉼표 [0] 2 3 2 2 2 2 4" xfId="652"/>
    <cellStyle name="쉼표 [0] 2 3 2 2 2 2 5" xfId="653"/>
    <cellStyle name="쉼표 [0] 2 3 2 2 2 3" xfId="186"/>
    <cellStyle name="쉼표 [0] 2 3 2 2 2 4" xfId="187"/>
    <cellStyle name="쉼표 [0] 2 3 2 2 2 4 2" xfId="654"/>
    <cellStyle name="쉼표 [0] 2 3 2 2 2 4 3" xfId="655"/>
    <cellStyle name="쉼표 [0] 2 3 2 2 2 5" xfId="656"/>
    <cellStyle name="쉼표 [0] 2 3 2 2 2 6" xfId="657"/>
    <cellStyle name="쉼표 [0] 2 3 2 2 3" xfId="188"/>
    <cellStyle name="쉼표 [0] 2 3 2 2 4" xfId="189"/>
    <cellStyle name="쉼표 [0] 2 3 2 2 4 2" xfId="190"/>
    <cellStyle name="쉼표 [0] 2 3 2 2 4 2 2" xfId="658"/>
    <cellStyle name="쉼표 [0] 2 3 2 2 4 2 3" xfId="659"/>
    <cellStyle name="쉼표 [0] 2 3 2 2 4 3" xfId="191"/>
    <cellStyle name="쉼표 [0] 2 3 2 2 4 4" xfId="660"/>
    <cellStyle name="쉼표 [0] 2 3 2 2 4 5" xfId="661"/>
    <cellStyle name="쉼표 [0] 2 3 2 2 5" xfId="192"/>
    <cellStyle name="쉼표 [0] 2 3 2 2 5 2" xfId="662"/>
    <cellStyle name="쉼표 [0] 2 3 2 2 5 3" xfId="663"/>
    <cellStyle name="쉼표 [0] 2 3 2 2 6" xfId="664"/>
    <cellStyle name="쉼표 [0] 2 3 2 2 7" xfId="665"/>
    <cellStyle name="쉼표 [0] 2 3 2 3" xfId="193"/>
    <cellStyle name="쉼표 [0] 2 3 2 4" xfId="194"/>
    <cellStyle name="쉼표 [0] 2 3 2 4 2" xfId="195"/>
    <cellStyle name="쉼표 [0] 2 3 2 4 2 2" xfId="196"/>
    <cellStyle name="쉼표 [0] 2 3 2 4 2 2 2" xfId="666"/>
    <cellStyle name="쉼표 [0] 2 3 2 4 2 2 3" xfId="667"/>
    <cellStyle name="쉼표 [0] 2 3 2 4 2 3" xfId="197"/>
    <cellStyle name="쉼표 [0] 2 3 2 4 2 4" xfId="668"/>
    <cellStyle name="쉼표 [0] 2 3 2 4 2 5" xfId="669"/>
    <cellStyle name="쉼표 [0] 2 3 2 4 3" xfId="198"/>
    <cellStyle name="쉼표 [0] 2 3 2 4 4" xfId="199"/>
    <cellStyle name="쉼표 [0] 2 3 2 4 4 2" xfId="670"/>
    <cellStyle name="쉼표 [0] 2 3 2 4 4 3" xfId="671"/>
    <cellStyle name="쉼표 [0] 2 3 2 4 5" xfId="672"/>
    <cellStyle name="쉼표 [0] 2 3 2 4 6" xfId="673"/>
    <cellStyle name="쉼표 [0] 2 3 2 5" xfId="200"/>
    <cellStyle name="쉼표 [0] 2 3 2 5 2" xfId="201"/>
    <cellStyle name="쉼표 [0] 2 3 2 5 2 2" xfId="674"/>
    <cellStyle name="쉼표 [0] 2 3 2 5 2 3" xfId="675"/>
    <cellStyle name="쉼표 [0] 2 3 2 5 3" xfId="202"/>
    <cellStyle name="쉼표 [0] 2 3 2 5 4" xfId="676"/>
    <cellStyle name="쉼표 [0] 2 3 2 5 5" xfId="677"/>
    <cellStyle name="쉼표 [0] 2 3 2 6" xfId="203"/>
    <cellStyle name="쉼표 [0] 2 3 2 6 2" xfId="678"/>
    <cellStyle name="쉼표 [0] 2 3 2 6 3" xfId="679"/>
    <cellStyle name="쉼표 [0] 2 3 2 7" xfId="680"/>
    <cellStyle name="쉼표 [0] 2 3 2 8" xfId="681"/>
    <cellStyle name="쉼표 [0] 2 3 3" xfId="204"/>
    <cellStyle name="쉼표 [0] 2 3 3 2" xfId="205"/>
    <cellStyle name="쉼표 [0] 2 3 3 2 2" xfId="206"/>
    <cellStyle name="쉼표 [0] 2 3 3 2 2 2" xfId="207"/>
    <cellStyle name="쉼표 [0] 2 3 3 2 2 2 2" xfId="682"/>
    <cellStyle name="쉼표 [0] 2 3 3 2 2 2 3" xfId="683"/>
    <cellStyle name="쉼표 [0] 2 3 3 2 2 3" xfId="208"/>
    <cellStyle name="쉼표 [0] 2 3 3 2 2 4" xfId="684"/>
    <cellStyle name="쉼표 [0] 2 3 3 2 2 5" xfId="685"/>
    <cellStyle name="쉼표 [0] 2 3 3 2 3" xfId="209"/>
    <cellStyle name="쉼표 [0] 2 3 3 2 4" xfId="210"/>
    <cellStyle name="쉼표 [0] 2 3 3 2 4 2" xfId="686"/>
    <cellStyle name="쉼표 [0] 2 3 3 2 4 3" xfId="687"/>
    <cellStyle name="쉼표 [0] 2 3 3 2 5" xfId="688"/>
    <cellStyle name="쉼표 [0] 2 3 3 2 6" xfId="689"/>
    <cellStyle name="쉼표 [0] 2 3 3 3" xfId="211"/>
    <cellStyle name="쉼표 [0] 2 3 3 4" xfId="212"/>
    <cellStyle name="쉼표 [0] 2 3 3 4 2" xfId="213"/>
    <cellStyle name="쉼표 [0] 2 3 3 4 2 2" xfId="690"/>
    <cellStyle name="쉼표 [0] 2 3 3 4 2 3" xfId="691"/>
    <cellStyle name="쉼표 [0] 2 3 3 4 3" xfId="214"/>
    <cellStyle name="쉼표 [0] 2 3 3 4 4" xfId="692"/>
    <cellStyle name="쉼표 [0] 2 3 3 4 5" xfId="693"/>
    <cellStyle name="쉼표 [0] 2 3 3 5" xfId="215"/>
    <cellStyle name="쉼표 [0] 2 3 3 5 2" xfId="694"/>
    <cellStyle name="쉼표 [0] 2 3 3 5 3" xfId="695"/>
    <cellStyle name="쉼표 [0] 2 3 3 6" xfId="696"/>
    <cellStyle name="쉼표 [0] 2 3 3 7" xfId="697"/>
    <cellStyle name="쉼표 [0] 2 3 4" xfId="216"/>
    <cellStyle name="쉼표 [0] 2 3 5" xfId="217"/>
    <cellStyle name="쉼표 [0] 2 3 5 2" xfId="218"/>
    <cellStyle name="쉼표 [0] 2 3 5 2 2" xfId="219"/>
    <cellStyle name="쉼표 [0] 2 3 5 2 2 2" xfId="698"/>
    <cellStyle name="쉼표 [0] 2 3 5 2 2 3" xfId="699"/>
    <cellStyle name="쉼표 [0] 2 3 5 2 3" xfId="220"/>
    <cellStyle name="쉼표 [0] 2 3 5 2 4" xfId="700"/>
    <cellStyle name="쉼표 [0] 2 3 5 2 5" xfId="701"/>
    <cellStyle name="쉼표 [0] 2 3 5 3" xfId="221"/>
    <cellStyle name="쉼표 [0] 2 3 5 4" xfId="222"/>
    <cellStyle name="쉼표 [0] 2 3 5 4 2" xfId="702"/>
    <cellStyle name="쉼표 [0] 2 3 5 4 3" xfId="703"/>
    <cellStyle name="쉼표 [0] 2 3 5 5" xfId="704"/>
    <cellStyle name="쉼표 [0] 2 3 5 6" xfId="705"/>
    <cellStyle name="쉼표 [0] 2 3 6" xfId="223"/>
    <cellStyle name="쉼표 [0] 2 3 6 2" xfId="224"/>
    <cellStyle name="쉼표 [0] 2 3 6 2 2" xfId="706"/>
    <cellStyle name="쉼표 [0] 2 3 6 2 3" xfId="707"/>
    <cellStyle name="쉼표 [0] 2 3 6 3" xfId="225"/>
    <cellStyle name="쉼표 [0] 2 3 6 4" xfId="708"/>
    <cellStyle name="쉼표 [0] 2 3 6 5" xfId="709"/>
    <cellStyle name="쉼표 [0] 2 3 7" xfId="226"/>
    <cellStyle name="쉼표 [0] 2 3 7 2" xfId="710"/>
    <cellStyle name="쉼표 [0] 2 3 7 3" xfId="711"/>
    <cellStyle name="쉼표 [0] 2 3 8" xfId="712"/>
    <cellStyle name="쉼표 [0] 2 3 9" xfId="713"/>
    <cellStyle name="쉼표 [0] 2 30" xfId="1114"/>
    <cellStyle name="쉼표 [0] 2 31" xfId="1117"/>
    <cellStyle name="쉼표 [0] 2 32" xfId="1096"/>
    <cellStyle name="쉼표 [0] 2 33" xfId="1118"/>
    <cellStyle name="쉼표 [0] 2 34" xfId="1146"/>
    <cellStyle name="쉼표 [0] 2 4" xfId="227"/>
    <cellStyle name="쉼표 [0] 2 4 2" xfId="228"/>
    <cellStyle name="쉼표 [0] 2 4 2 2" xfId="229"/>
    <cellStyle name="쉼표 [0] 2 4 2 2 2" xfId="230"/>
    <cellStyle name="쉼표 [0] 2 4 2 2 2 2" xfId="231"/>
    <cellStyle name="쉼표 [0] 2 4 2 2 2 2 2" xfId="232"/>
    <cellStyle name="쉼표 [0] 2 4 2 2 2 2 2 2" xfId="714"/>
    <cellStyle name="쉼표 [0] 2 4 2 2 2 2 2 3" xfId="715"/>
    <cellStyle name="쉼표 [0] 2 4 2 2 2 2 3" xfId="233"/>
    <cellStyle name="쉼표 [0] 2 4 2 2 2 2 4" xfId="716"/>
    <cellStyle name="쉼표 [0] 2 4 2 2 2 2 5" xfId="717"/>
    <cellStyle name="쉼표 [0] 2 4 2 2 2 3" xfId="234"/>
    <cellStyle name="쉼표 [0] 2 4 2 2 2 4" xfId="235"/>
    <cellStyle name="쉼표 [0] 2 4 2 2 2 4 2" xfId="718"/>
    <cellStyle name="쉼표 [0] 2 4 2 2 2 4 3" xfId="719"/>
    <cellStyle name="쉼표 [0] 2 4 2 2 2 5" xfId="720"/>
    <cellStyle name="쉼표 [0] 2 4 2 2 2 6" xfId="721"/>
    <cellStyle name="쉼표 [0] 2 4 2 2 3" xfId="236"/>
    <cellStyle name="쉼표 [0] 2 4 2 2 4" xfId="237"/>
    <cellStyle name="쉼표 [0] 2 4 2 2 4 2" xfId="238"/>
    <cellStyle name="쉼표 [0] 2 4 2 2 4 2 2" xfId="722"/>
    <cellStyle name="쉼표 [0] 2 4 2 2 4 2 3" xfId="723"/>
    <cellStyle name="쉼표 [0] 2 4 2 2 4 3" xfId="239"/>
    <cellStyle name="쉼표 [0] 2 4 2 2 4 4" xfId="724"/>
    <cellStyle name="쉼표 [0] 2 4 2 2 4 5" xfId="725"/>
    <cellStyle name="쉼표 [0] 2 4 2 2 5" xfId="240"/>
    <cellStyle name="쉼표 [0] 2 4 2 2 5 2" xfId="726"/>
    <cellStyle name="쉼표 [0] 2 4 2 2 5 3" xfId="727"/>
    <cellStyle name="쉼표 [0] 2 4 2 2 6" xfId="728"/>
    <cellStyle name="쉼표 [0] 2 4 2 2 7" xfId="729"/>
    <cellStyle name="쉼표 [0] 2 4 2 3" xfId="241"/>
    <cellStyle name="쉼표 [0] 2 4 2 4" xfId="242"/>
    <cellStyle name="쉼표 [0] 2 4 2 4 2" xfId="243"/>
    <cellStyle name="쉼표 [0] 2 4 2 4 2 2" xfId="244"/>
    <cellStyle name="쉼표 [0] 2 4 2 4 2 2 2" xfId="730"/>
    <cellStyle name="쉼표 [0] 2 4 2 4 2 2 3" xfId="731"/>
    <cellStyle name="쉼표 [0] 2 4 2 4 2 3" xfId="245"/>
    <cellStyle name="쉼표 [0] 2 4 2 4 2 4" xfId="732"/>
    <cellStyle name="쉼표 [0] 2 4 2 4 2 5" xfId="733"/>
    <cellStyle name="쉼표 [0] 2 4 2 4 3" xfId="246"/>
    <cellStyle name="쉼표 [0] 2 4 2 4 4" xfId="247"/>
    <cellStyle name="쉼표 [0] 2 4 2 4 4 2" xfId="734"/>
    <cellStyle name="쉼표 [0] 2 4 2 4 4 3" xfId="735"/>
    <cellStyle name="쉼표 [0] 2 4 2 4 5" xfId="736"/>
    <cellStyle name="쉼표 [0] 2 4 2 4 6" xfId="737"/>
    <cellStyle name="쉼표 [0] 2 4 2 5" xfId="248"/>
    <cellStyle name="쉼표 [0] 2 4 2 5 2" xfId="249"/>
    <cellStyle name="쉼표 [0] 2 4 2 5 2 2" xfId="738"/>
    <cellStyle name="쉼표 [0] 2 4 2 5 2 3" xfId="739"/>
    <cellStyle name="쉼표 [0] 2 4 2 5 3" xfId="250"/>
    <cellStyle name="쉼표 [0] 2 4 2 5 4" xfId="740"/>
    <cellStyle name="쉼표 [0] 2 4 2 5 5" xfId="741"/>
    <cellStyle name="쉼표 [0] 2 4 2 6" xfId="251"/>
    <cellStyle name="쉼표 [0] 2 4 2 6 2" xfId="742"/>
    <cellStyle name="쉼표 [0] 2 4 2 6 3" xfId="743"/>
    <cellStyle name="쉼표 [0] 2 4 2 7" xfId="744"/>
    <cellStyle name="쉼표 [0] 2 4 2 8" xfId="745"/>
    <cellStyle name="쉼표 [0] 2 4 3" xfId="252"/>
    <cellStyle name="쉼표 [0] 2 4 3 2" xfId="253"/>
    <cellStyle name="쉼표 [0] 2 4 3 2 2" xfId="254"/>
    <cellStyle name="쉼표 [0] 2 4 3 2 2 2" xfId="255"/>
    <cellStyle name="쉼표 [0] 2 4 3 2 2 2 2" xfId="746"/>
    <cellStyle name="쉼표 [0] 2 4 3 2 2 2 3" xfId="747"/>
    <cellStyle name="쉼표 [0] 2 4 3 2 2 3" xfId="256"/>
    <cellStyle name="쉼표 [0] 2 4 3 2 2 4" xfId="748"/>
    <cellStyle name="쉼표 [0] 2 4 3 2 2 5" xfId="749"/>
    <cellStyle name="쉼표 [0] 2 4 3 2 3" xfId="257"/>
    <cellStyle name="쉼표 [0] 2 4 3 2 4" xfId="258"/>
    <cellStyle name="쉼표 [0] 2 4 3 2 4 2" xfId="750"/>
    <cellStyle name="쉼표 [0] 2 4 3 2 4 3" xfId="751"/>
    <cellStyle name="쉼표 [0] 2 4 3 2 5" xfId="752"/>
    <cellStyle name="쉼표 [0] 2 4 3 2 6" xfId="753"/>
    <cellStyle name="쉼표 [0] 2 4 3 3" xfId="259"/>
    <cellStyle name="쉼표 [0] 2 4 3 4" xfId="260"/>
    <cellStyle name="쉼표 [0] 2 4 3 4 2" xfId="261"/>
    <cellStyle name="쉼표 [0] 2 4 3 4 2 2" xfId="754"/>
    <cellStyle name="쉼표 [0] 2 4 3 4 2 3" xfId="755"/>
    <cellStyle name="쉼표 [0] 2 4 3 4 3" xfId="262"/>
    <cellStyle name="쉼표 [0] 2 4 3 4 4" xfId="756"/>
    <cellStyle name="쉼표 [0] 2 4 3 4 5" xfId="757"/>
    <cellStyle name="쉼표 [0] 2 4 3 5" xfId="263"/>
    <cellStyle name="쉼표 [0] 2 4 3 5 2" xfId="758"/>
    <cellStyle name="쉼표 [0] 2 4 3 5 3" xfId="759"/>
    <cellStyle name="쉼표 [0] 2 4 3 6" xfId="760"/>
    <cellStyle name="쉼표 [0] 2 4 3 7" xfId="761"/>
    <cellStyle name="쉼표 [0] 2 4 4" xfId="264"/>
    <cellStyle name="쉼표 [0] 2 4 5" xfId="265"/>
    <cellStyle name="쉼표 [0] 2 4 5 2" xfId="266"/>
    <cellStyle name="쉼표 [0] 2 4 5 2 2" xfId="267"/>
    <cellStyle name="쉼표 [0] 2 4 5 2 2 2" xfId="762"/>
    <cellStyle name="쉼표 [0] 2 4 5 2 2 3" xfId="763"/>
    <cellStyle name="쉼표 [0] 2 4 5 2 3" xfId="268"/>
    <cellStyle name="쉼표 [0] 2 4 5 2 4" xfId="764"/>
    <cellStyle name="쉼표 [0] 2 4 5 2 5" xfId="765"/>
    <cellStyle name="쉼표 [0] 2 4 5 3" xfId="269"/>
    <cellStyle name="쉼표 [0] 2 4 5 4" xfId="270"/>
    <cellStyle name="쉼표 [0] 2 4 5 4 2" xfId="766"/>
    <cellStyle name="쉼표 [0] 2 4 5 4 3" xfId="767"/>
    <cellStyle name="쉼표 [0] 2 4 5 5" xfId="768"/>
    <cellStyle name="쉼표 [0] 2 4 5 6" xfId="769"/>
    <cellStyle name="쉼표 [0] 2 4 6" xfId="271"/>
    <cellStyle name="쉼표 [0] 2 4 6 2" xfId="272"/>
    <cellStyle name="쉼표 [0] 2 4 6 2 2" xfId="770"/>
    <cellStyle name="쉼표 [0] 2 4 6 2 3" xfId="771"/>
    <cellStyle name="쉼표 [0] 2 4 6 3" xfId="273"/>
    <cellStyle name="쉼표 [0] 2 4 6 4" xfId="772"/>
    <cellStyle name="쉼표 [0] 2 4 6 5" xfId="773"/>
    <cellStyle name="쉼표 [0] 2 4 7" xfId="274"/>
    <cellStyle name="쉼표 [0] 2 4 7 2" xfId="774"/>
    <cellStyle name="쉼표 [0] 2 4 7 3" xfId="775"/>
    <cellStyle name="쉼표 [0] 2 4 8" xfId="776"/>
    <cellStyle name="쉼표 [0] 2 4 9" xfId="777"/>
    <cellStyle name="쉼표 [0] 2 5" xfId="275"/>
    <cellStyle name="쉼표 [0] 2 5 2" xfId="276"/>
    <cellStyle name="쉼표 [0] 2 5 2 2" xfId="277"/>
    <cellStyle name="쉼표 [0] 2 5 2 2 2" xfId="278"/>
    <cellStyle name="쉼표 [0] 2 5 2 2 2 2" xfId="279"/>
    <cellStyle name="쉼표 [0] 2 5 2 2 2 2 2" xfId="778"/>
    <cellStyle name="쉼표 [0] 2 5 2 2 2 2 3" xfId="779"/>
    <cellStyle name="쉼표 [0] 2 5 2 2 2 3" xfId="280"/>
    <cellStyle name="쉼표 [0] 2 5 2 2 2 4" xfId="780"/>
    <cellStyle name="쉼표 [0] 2 5 2 2 2 5" xfId="781"/>
    <cellStyle name="쉼표 [0] 2 5 2 2 3" xfId="281"/>
    <cellStyle name="쉼표 [0] 2 5 2 2 4" xfId="282"/>
    <cellStyle name="쉼표 [0] 2 5 2 2 4 2" xfId="782"/>
    <cellStyle name="쉼표 [0] 2 5 2 2 4 3" xfId="783"/>
    <cellStyle name="쉼표 [0] 2 5 2 2 5" xfId="784"/>
    <cellStyle name="쉼표 [0] 2 5 2 2 6" xfId="785"/>
    <cellStyle name="쉼표 [0] 2 5 2 3" xfId="283"/>
    <cellStyle name="쉼표 [0] 2 5 2 4" xfId="284"/>
    <cellStyle name="쉼표 [0] 2 5 2 4 2" xfId="285"/>
    <cellStyle name="쉼표 [0] 2 5 2 4 2 2" xfId="786"/>
    <cellStyle name="쉼표 [0] 2 5 2 4 2 3" xfId="787"/>
    <cellStyle name="쉼표 [0] 2 5 2 4 3" xfId="286"/>
    <cellStyle name="쉼표 [0] 2 5 2 4 4" xfId="788"/>
    <cellStyle name="쉼표 [0] 2 5 2 4 5" xfId="789"/>
    <cellStyle name="쉼표 [0] 2 5 2 5" xfId="287"/>
    <cellStyle name="쉼표 [0] 2 5 2 5 2" xfId="790"/>
    <cellStyle name="쉼표 [0] 2 5 2 5 3" xfId="791"/>
    <cellStyle name="쉼표 [0] 2 5 2 6" xfId="792"/>
    <cellStyle name="쉼표 [0] 2 5 2 7" xfId="793"/>
    <cellStyle name="쉼표 [0] 2 5 3" xfId="288"/>
    <cellStyle name="쉼표 [0] 2 5 4" xfId="289"/>
    <cellStyle name="쉼표 [0] 2 5 4 2" xfId="290"/>
    <cellStyle name="쉼표 [0] 2 5 4 2 2" xfId="291"/>
    <cellStyle name="쉼표 [0] 2 5 4 2 2 2" xfId="794"/>
    <cellStyle name="쉼표 [0] 2 5 4 2 2 3" xfId="795"/>
    <cellStyle name="쉼표 [0] 2 5 4 2 3" xfId="292"/>
    <cellStyle name="쉼표 [0] 2 5 4 2 4" xfId="796"/>
    <cellStyle name="쉼표 [0] 2 5 4 2 5" xfId="797"/>
    <cellStyle name="쉼표 [0] 2 5 4 3" xfId="293"/>
    <cellStyle name="쉼표 [0] 2 5 4 4" xfId="294"/>
    <cellStyle name="쉼표 [0] 2 5 4 4 2" xfId="798"/>
    <cellStyle name="쉼표 [0] 2 5 4 4 3" xfId="799"/>
    <cellStyle name="쉼표 [0] 2 5 4 5" xfId="800"/>
    <cellStyle name="쉼표 [0] 2 5 4 6" xfId="801"/>
    <cellStyle name="쉼표 [0] 2 5 5" xfId="295"/>
    <cellStyle name="쉼표 [0] 2 5 5 2" xfId="296"/>
    <cellStyle name="쉼표 [0] 2 5 5 2 2" xfId="802"/>
    <cellStyle name="쉼표 [0] 2 5 5 2 3" xfId="803"/>
    <cellStyle name="쉼표 [0] 2 5 5 3" xfId="297"/>
    <cellStyle name="쉼표 [0] 2 5 5 4" xfId="804"/>
    <cellStyle name="쉼표 [0] 2 5 5 5" xfId="805"/>
    <cellStyle name="쉼표 [0] 2 5 6" xfId="298"/>
    <cellStyle name="쉼표 [0] 2 5 6 2" xfId="806"/>
    <cellStyle name="쉼표 [0] 2 5 6 3" xfId="807"/>
    <cellStyle name="쉼표 [0] 2 5 7" xfId="808"/>
    <cellStyle name="쉼표 [0] 2 5 8" xfId="809"/>
    <cellStyle name="쉼표 [0] 2 6" xfId="299"/>
    <cellStyle name="쉼표 [0] 2 7" xfId="300"/>
    <cellStyle name="쉼표 [0] 2 7 2" xfId="301"/>
    <cellStyle name="쉼표 [0] 2 7 2 2" xfId="302"/>
    <cellStyle name="쉼표 [0] 2 7 2 2 2" xfId="303"/>
    <cellStyle name="쉼표 [0] 2 7 2 2 2 2" xfId="810"/>
    <cellStyle name="쉼표 [0] 2 7 2 2 2 3" xfId="811"/>
    <cellStyle name="쉼표 [0] 2 7 2 2 3" xfId="304"/>
    <cellStyle name="쉼표 [0] 2 7 2 2 4" xfId="812"/>
    <cellStyle name="쉼표 [0] 2 7 2 2 5" xfId="813"/>
    <cellStyle name="쉼표 [0] 2 7 2 3" xfId="305"/>
    <cellStyle name="쉼표 [0] 2 7 2 4" xfId="306"/>
    <cellStyle name="쉼표 [0] 2 7 2 4 2" xfId="814"/>
    <cellStyle name="쉼표 [0] 2 7 2 4 3" xfId="815"/>
    <cellStyle name="쉼표 [0] 2 7 2 5" xfId="816"/>
    <cellStyle name="쉼표 [0] 2 7 2 6" xfId="817"/>
    <cellStyle name="쉼표 [0] 2 7 3" xfId="307"/>
    <cellStyle name="쉼표 [0] 2 7 4" xfId="308"/>
    <cellStyle name="쉼표 [0] 2 7 4 2" xfId="309"/>
    <cellStyle name="쉼표 [0] 2 7 4 2 2" xfId="818"/>
    <cellStyle name="쉼표 [0] 2 7 4 2 3" xfId="819"/>
    <cellStyle name="쉼표 [0] 2 7 4 3" xfId="310"/>
    <cellStyle name="쉼표 [0] 2 7 4 4" xfId="820"/>
    <cellStyle name="쉼표 [0] 2 7 4 5" xfId="821"/>
    <cellStyle name="쉼표 [0] 2 7 5" xfId="311"/>
    <cellStyle name="쉼표 [0] 2 7 5 2" xfId="823"/>
    <cellStyle name="쉼표 [0] 2 7 5 3" xfId="824"/>
    <cellStyle name="쉼표 [0] 2 7 6" xfId="825"/>
    <cellStyle name="쉼표 [0] 2 7 7" xfId="826"/>
    <cellStyle name="쉼표 [0] 2 8" xfId="312"/>
    <cellStyle name="쉼표 [0] 2 8 2" xfId="313"/>
    <cellStyle name="쉼표 [0] 2 8 2 2" xfId="314"/>
    <cellStyle name="쉼표 [0] 2 8 2 2 2" xfId="827"/>
    <cellStyle name="쉼표 [0] 2 8 2 2 3" xfId="828"/>
    <cellStyle name="쉼표 [0] 2 8 2 3" xfId="315"/>
    <cellStyle name="쉼표 [0] 2 8 2 4" xfId="829"/>
    <cellStyle name="쉼표 [0] 2 8 2 5" xfId="830"/>
    <cellStyle name="쉼표 [0] 2 8 3" xfId="316"/>
    <cellStyle name="쉼표 [0] 2 8 4" xfId="317"/>
    <cellStyle name="쉼표 [0] 2 8 4 2" xfId="831"/>
    <cellStyle name="쉼표 [0] 2 8 4 3" xfId="832"/>
    <cellStyle name="쉼표 [0] 2 8 5" xfId="833"/>
    <cellStyle name="쉼표 [0] 2 8 6" xfId="834"/>
    <cellStyle name="쉼표 [0] 2 9" xfId="318"/>
    <cellStyle name="쉼표 [0] 2 9 2" xfId="319"/>
    <cellStyle name="쉼표 [0] 2 9 2 2" xfId="835"/>
    <cellStyle name="쉼표 [0] 2 9 2 3" xfId="836"/>
    <cellStyle name="쉼표 [0] 2 9 3" xfId="320"/>
    <cellStyle name="쉼표 [0] 2 9 4" xfId="837"/>
    <cellStyle name="쉼표 [0] 2 9 5" xfId="838"/>
    <cellStyle name="쉼표 [0] 20" xfId="1097"/>
    <cellStyle name="쉼표 [0] 20 2" xfId="1174"/>
    <cellStyle name="쉼표 [0] 20 3" xfId="1197"/>
    <cellStyle name="쉼표 [0] 21" xfId="1061"/>
    <cellStyle name="쉼표 [0] 21 2" xfId="1157"/>
    <cellStyle name="쉼표 [0] 21 3" xfId="1132"/>
    <cellStyle name="쉼표 [0] 22" xfId="1105"/>
    <cellStyle name="쉼표 [0] 22 2" xfId="1178"/>
    <cellStyle name="쉼표 [0] 22 3" xfId="1201"/>
    <cellStyle name="쉼표 [0] 23" xfId="1110"/>
    <cellStyle name="쉼표 [0] 23 2" xfId="1181"/>
    <cellStyle name="쉼표 [0] 23 3" xfId="1204"/>
    <cellStyle name="쉼표 [0] 24" xfId="1107"/>
    <cellStyle name="쉼표 [0] 24 2" xfId="1179"/>
    <cellStyle name="쉼표 [0] 24 3" xfId="1202"/>
    <cellStyle name="쉼표 [0] 25" xfId="1116"/>
    <cellStyle name="쉼표 [0] 25 2" xfId="1183"/>
    <cellStyle name="쉼표 [0] 25 3" xfId="1206"/>
    <cellStyle name="쉼표 [0] 26" xfId="1095"/>
    <cellStyle name="쉼표 [0] 26 2" xfId="1173"/>
    <cellStyle name="쉼표 [0] 26 3" xfId="1196"/>
    <cellStyle name="쉼표 [0] 28" xfId="1152"/>
    <cellStyle name="쉼표 [0] 3" xfId="107"/>
    <cellStyle name="쉼표 [0] 3 2" xfId="1138"/>
    <cellStyle name="쉼표 [0] 4" xfId="5"/>
    <cellStyle name="쉼표 [0] 4 10" xfId="1051"/>
    <cellStyle name="쉼표 [0] 4 11" xfId="582"/>
    <cellStyle name="쉼표 [0] 4 12" xfId="1055"/>
    <cellStyle name="쉼표 [0] 4 13" xfId="1212"/>
    <cellStyle name="쉼표 [0] 4 2" xfId="321"/>
    <cellStyle name="쉼표 [0] 4 3" xfId="839"/>
    <cellStyle name="쉼표 [0] 4 4" xfId="1043"/>
    <cellStyle name="쉼표 [0] 4 5" xfId="567"/>
    <cellStyle name="쉼표 [0] 4 6" xfId="1045"/>
    <cellStyle name="쉼표 [0] 4 7" xfId="574"/>
    <cellStyle name="쉼표 [0] 4 8" xfId="1048"/>
    <cellStyle name="쉼표 [0] 4 9" xfId="579"/>
    <cellStyle name="쉼표 [0] 5" xfId="523"/>
    <cellStyle name="쉼표 [0] 5 10" xfId="583"/>
    <cellStyle name="쉼표 [0] 5 11" xfId="1056"/>
    <cellStyle name="쉼표 [0] 5 2" xfId="840"/>
    <cellStyle name="쉼표 [0] 5 3" xfId="1044"/>
    <cellStyle name="쉼표 [0] 5 4" xfId="571"/>
    <cellStyle name="쉼표 [0] 5 5" xfId="1046"/>
    <cellStyle name="쉼표 [0] 5 6" xfId="577"/>
    <cellStyle name="쉼표 [0] 5 7" xfId="1049"/>
    <cellStyle name="쉼표 [0] 5 8" xfId="580"/>
    <cellStyle name="쉼표 [0] 5 9" xfId="1052"/>
    <cellStyle name="쉼표 [0] 6" xfId="568"/>
    <cellStyle name="쉼표 [0] 6 2" xfId="1148"/>
    <cellStyle name="쉼표 [0] 6 3" xfId="1140"/>
    <cellStyle name="쉼표 [0] 7" xfId="1028"/>
    <cellStyle name="쉼표 [0] 7 2" xfId="1153"/>
    <cellStyle name="쉼표 [0] 7 3" xfId="1136"/>
    <cellStyle name="쉼표 [0] 9" xfId="1037"/>
    <cellStyle name="쉼표 [0] 9 2" xfId="1154"/>
    <cellStyle name="쉼표 [0] 9 3" xfId="1135"/>
    <cellStyle name="스타일 1" xfId="108"/>
    <cellStyle name="스타일 10" xfId="109"/>
    <cellStyle name="스타일 11" xfId="110"/>
    <cellStyle name="스타일 12" xfId="111"/>
    <cellStyle name="스타일 13" xfId="112"/>
    <cellStyle name="스타일 14" xfId="113"/>
    <cellStyle name="스타일 15" xfId="114"/>
    <cellStyle name="스타일 2" xfId="115"/>
    <cellStyle name="스타일 3" xfId="116"/>
    <cellStyle name="스타일 4" xfId="117"/>
    <cellStyle name="스타일 5" xfId="118"/>
    <cellStyle name="스타일 6" xfId="119"/>
    <cellStyle name="스타일 7" xfId="120"/>
    <cellStyle name="스타일 8" xfId="121"/>
    <cellStyle name="스타일 9" xfId="122"/>
    <cellStyle name="연결된 셀 2" xfId="555"/>
    <cellStyle name="요약 2" xfId="556"/>
    <cellStyle name="입력 2" xfId="557"/>
    <cellStyle name="제목 1 2" xfId="558"/>
    <cellStyle name="제목 2 2" xfId="559"/>
    <cellStyle name="제목 3 2" xfId="560"/>
    <cellStyle name="제목 4 2" xfId="561"/>
    <cellStyle name="제목 5" xfId="562"/>
    <cellStyle name="좋음 2" xfId="563"/>
    <cellStyle name="지정되지 않음" xfId="123"/>
    <cellStyle name="출력 2" xfId="564"/>
    <cellStyle name="콤마 [0]_(1)월별공급" xfId="124"/>
    <cellStyle name="콤마_(1)월별공급" xfId="125"/>
    <cellStyle name="표준" xfId="0" builtinId="0"/>
    <cellStyle name="표준 10" xfId="519"/>
    <cellStyle name="표준 11" xfId="565"/>
    <cellStyle name="표준 12" xfId="566"/>
    <cellStyle name="표준 12 2" xfId="1147"/>
    <cellStyle name="표준 12 3" xfId="1141"/>
    <cellStyle name="표준 13" xfId="1041"/>
    <cellStyle name="표준 13 2" xfId="1155"/>
    <cellStyle name="표준 13 3" xfId="1134"/>
    <cellStyle name="표준 14" xfId="1208"/>
    <cellStyle name="표준 15" xfId="1077"/>
    <cellStyle name="표준 15 2" xfId="1163"/>
    <cellStyle name="표준 15 3" xfId="1186"/>
    <cellStyle name="표준 16" xfId="1081"/>
    <cellStyle name="표준 16 2" xfId="1165"/>
    <cellStyle name="표준 16 3" xfId="1188"/>
    <cellStyle name="표준 17" xfId="1086"/>
    <cellStyle name="표준 17 2" xfId="1167"/>
    <cellStyle name="표준 17 3" xfId="1190"/>
    <cellStyle name="표준 18" xfId="1090"/>
    <cellStyle name="표준 18 2" xfId="1169"/>
    <cellStyle name="표준 18 3" xfId="1192"/>
    <cellStyle name="표준 19" xfId="1093"/>
    <cellStyle name="표준 19 2" xfId="1171"/>
    <cellStyle name="표준 19 3" xfId="1194"/>
    <cellStyle name="표준 2" xfId="4"/>
    <cellStyle name="표준 2 10" xfId="323"/>
    <cellStyle name="표준 2 10 2" xfId="842"/>
    <cellStyle name="표준 2 10 3" xfId="843"/>
    <cellStyle name="표준 2 11" xfId="324"/>
    <cellStyle name="표준 2 11 2" xfId="844"/>
    <cellStyle name="표준 2 11 3" xfId="845"/>
    <cellStyle name="표준 2 12" xfId="322"/>
    <cellStyle name="표준 2 13" xfId="841"/>
    <cellStyle name="표준 2 14" xfId="1047"/>
    <cellStyle name="표준 2 15" xfId="578"/>
    <cellStyle name="표준 2 16" xfId="1050"/>
    <cellStyle name="표준 2 17" xfId="581"/>
    <cellStyle name="표준 2 18" xfId="1053"/>
    <cellStyle name="표준 2 19" xfId="584"/>
    <cellStyle name="표준 2 2" xfId="325"/>
    <cellStyle name="표준 2 2 10" xfId="1150"/>
    <cellStyle name="표준 2 2 2" xfId="326"/>
    <cellStyle name="표준 2 2 2 2" xfId="327"/>
    <cellStyle name="표준 2 2 2 2 2" xfId="328"/>
    <cellStyle name="표준 2 2 2 2 2 2" xfId="329"/>
    <cellStyle name="표준 2 2 2 2 2 2 2" xfId="330"/>
    <cellStyle name="표준 2 2 2 2 2 2 2 2" xfId="846"/>
    <cellStyle name="표준 2 2 2 2 2 2 2 3" xfId="847"/>
    <cellStyle name="표준 2 2 2 2 2 2 3" xfId="331"/>
    <cellStyle name="표준 2 2 2 2 2 2 4" xfId="848"/>
    <cellStyle name="표준 2 2 2 2 2 3" xfId="332"/>
    <cellStyle name="표준 2 2 2 2 2 4" xfId="333"/>
    <cellStyle name="표준 2 2 2 2 2 4 2" xfId="849"/>
    <cellStyle name="표준 2 2 2 2 2 4 3" xfId="850"/>
    <cellStyle name="표준 2 2 2 2 2 5" xfId="851"/>
    <cellStyle name="표준 2 2 2 2 3" xfId="334"/>
    <cellStyle name="표준 2 2 2 2 4" xfId="335"/>
    <cellStyle name="표준 2 2 2 2 4 2" xfId="336"/>
    <cellStyle name="표준 2 2 2 2 4 2 2" xfId="852"/>
    <cellStyle name="표준 2 2 2 2 4 2 3" xfId="853"/>
    <cellStyle name="표준 2 2 2 2 4 3" xfId="337"/>
    <cellStyle name="표준 2 2 2 2 4 4" xfId="854"/>
    <cellStyle name="표준 2 2 2 2 5" xfId="338"/>
    <cellStyle name="표준 2 2 2 2 5 2" xfId="855"/>
    <cellStyle name="표준 2 2 2 2 5 3" xfId="856"/>
    <cellStyle name="표준 2 2 2 2 6" xfId="857"/>
    <cellStyle name="표준 2 2 2 3" xfId="339"/>
    <cellStyle name="표준 2 2 2 4" xfId="340"/>
    <cellStyle name="표준 2 2 2 4 2" xfId="341"/>
    <cellStyle name="표준 2 2 2 4 2 2" xfId="342"/>
    <cellStyle name="표준 2 2 2 4 2 2 2" xfId="858"/>
    <cellStyle name="표준 2 2 2 4 2 2 3" xfId="859"/>
    <cellStyle name="표준 2 2 2 4 2 3" xfId="343"/>
    <cellStyle name="표준 2 2 2 4 2 4" xfId="860"/>
    <cellStyle name="표준 2 2 2 4 3" xfId="344"/>
    <cellStyle name="표준 2 2 2 4 4" xfId="345"/>
    <cellStyle name="표준 2 2 2 4 4 2" xfId="861"/>
    <cellStyle name="표준 2 2 2 4 4 3" xfId="862"/>
    <cellStyle name="표준 2 2 2 4 5" xfId="863"/>
    <cellStyle name="표준 2 2 2 5" xfId="346"/>
    <cellStyle name="표준 2 2 2 5 2" xfId="347"/>
    <cellStyle name="표준 2 2 2 5 2 2" xfId="864"/>
    <cellStyle name="표준 2 2 2 5 2 3" xfId="865"/>
    <cellStyle name="표준 2 2 2 5 3" xfId="348"/>
    <cellStyle name="표준 2 2 2 5 4" xfId="866"/>
    <cellStyle name="표준 2 2 2 6" xfId="349"/>
    <cellStyle name="표준 2 2 2 6 2" xfId="867"/>
    <cellStyle name="표준 2 2 2 6 3" xfId="868"/>
    <cellStyle name="표준 2 2 2 7" xfId="869"/>
    <cellStyle name="표준 2 2 3" xfId="350"/>
    <cellStyle name="표준 2 2 3 2" xfId="351"/>
    <cellStyle name="표준 2 2 3 2 2" xfId="352"/>
    <cellStyle name="표준 2 2 3 2 2 2" xfId="353"/>
    <cellStyle name="표준 2 2 3 2 2 2 2" xfId="870"/>
    <cellStyle name="표준 2 2 3 2 2 2 3" xfId="871"/>
    <cellStyle name="표준 2 2 3 2 2 3" xfId="354"/>
    <cellStyle name="표준 2 2 3 2 2 4" xfId="872"/>
    <cellStyle name="표준 2 2 3 2 3" xfId="355"/>
    <cellStyle name="표준 2 2 3 2 4" xfId="356"/>
    <cellStyle name="표준 2 2 3 2 4 2" xfId="873"/>
    <cellStyle name="표준 2 2 3 2 4 3" xfId="874"/>
    <cellStyle name="표준 2 2 3 2 5" xfId="875"/>
    <cellStyle name="표준 2 2 3 3" xfId="357"/>
    <cellStyle name="표준 2 2 3 4" xfId="358"/>
    <cellStyle name="표준 2 2 3 4 2" xfId="359"/>
    <cellStyle name="표준 2 2 3 4 2 2" xfId="876"/>
    <cellStyle name="표준 2 2 3 4 2 3" xfId="877"/>
    <cellStyle name="표준 2 2 3 4 3" xfId="360"/>
    <cellStyle name="표준 2 2 3 4 4" xfId="878"/>
    <cellStyle name="표준 2 2 3 5" xfId="361"/>
    <cellStyle name="표준 2 2 3 5 2" xfId="879"/>
    <cellStyle name="표준 2 2 3 5 3" xfId="880"/>
    <cellStyle name="표준 2 2 3 6" xfId="881"/>
    <cellStyle name="표준 2 2 4" xfId="362"/>
    <cellStyle name="표준 2 2 5" xfId="363"/>
    <cellStyle name="표준 2 2 5 2" xfId="364"/>
    <cellStyle name="표준 2 2 5 2 2" xfId="365"/>
    <cellStyle name="표준 2 2 5 2 2 2" xfId="882"/>
    <cellStyle name="표준 2 2 5 2 2 3" xfId="883"/>
    <cellStyle name="표준 2 2 5 2 3" xfId="366"/>
    <cellStyle name="표준 2 2 5 2 4" xfId="884"/>
    <cellStyle name="표준 2 2 5 3" xfId="367"/>
    <cellStyle name="표준 2 2 5 4" xfId="368"/>
    <cellStyle name="표준 2 2 5 4 2" xfId="885"/>
    <cellStyle name="표준 2 2 5 4 3" xfId="886"/>
    <cellStyle name="표준 2 2 5 5" xfId="887"/>
    <cellStyle name="표준 2 2 6" xfId="369"/>
    <cellStyle name="표준 2 2 6 2" xfId="370"/>
    <cellStyle name="표준 2 2 6 2 2" xfId="888"/>
    <cellStyle name="표준 2 2 6 2 3" xfId="889"/>
    <cellStyle name="표준 2 2 6 3" xfId="371"/>
    <cellStyle name="표준 2 2 6 4" xfId="890"/>
    <cellStyle name="표준 2 2 7" xfId="372"/>
    <cellStyle name="표준 2 2 7 2" xfId="891"/>
    <cellStyle name="표준 2 2 7 3" xfId="892"/>
    <cellStyle name="표준 2 2 8" xfId="893"/>
    <cellStyle name="표준 2 2 9" xfId="1126"/>
    <cellStyle name="표준 2 20" xfId="1054"/>
    <cellStyle name="표준 2 21" xfId="589"/>
    <cellStyle name="표준 2 22" xfId="1057"/>
    <cellStyle name="표준 2 23" xfId="1066"/>
    <cellStyle name="표준 2 24" xfId="1058"/>
    <cellStyle name="표준 2 25" xfId="822"/>
    <cellStyle name="표준 2 26" xfId="1101"/>
    <cellStyle name="표준 2 27" xfId="1104"/>
    <cellStyle name="표준 2 28" xfId="1109"/>
    <cellStyle name="표준 2 29" xfId="1113"/>
    <cellStyle name="표준 2 3" xfId="373"/>
    <cellStyle name="표준 2 3 2" xfId="374"/>
    <cellStyle name="표준 2 3 2 2" xfId="375"/>
    <cellStyle name="표준 2 3 2 2 2" xfId="376"/>
    <cellStyle name="표준 2 3 2 2 2 2" xfId="377"/>
    <cellStyle name="표준 2 3 2 2 2 2 2" xfId="378"/>
    <cellStyle name="표준 2 3 2 2 2 2 2 2" xfId="894"/>
    <cellStyle name="표준 2 3 2 2 2 2 2 3" xfId="895"/>
    <cellStyle name="표준 2 3 2 2 2 2 3" xfId="379"/>
    <cellStyle name="표준 2 3 2 2 2 2 4" xfId="896"/>
    <cellStyle name="표준 2 3 2 2 2 3" xfId="380"/>
    <cellStyle name="표준 2 3 2 2 2 4" xfId="381"/>
    <cellStyle name="표준 2 3 2 2 2 4 2" xfId="897"/>
    <cellStyle name="표준 2 3 2 2 2 4 3" xfId="898"/>
    <cellStyle name="표준 2 3 2 2 2 5" xfId="899"/>
    <cellStyle name="표준 2 3 2 2 3" xfId="382"/>
    <cellStyle name="표준 2 3 2 2 4" xfId="383"/>
    <cellStyle name="표준 2 3 2 2 4 2" xfId="384"/>
    <cellStyle name="표준 2 3 2 2 4 2 2" xfId="900"/>
    <cellStyle name="표준 2 3 2 2 4 2 3" xfId="901"/>
    <cellStyle name="표준 2 3 2 2 4 3" xfId="385"/>
    <cellStyle name="표준 2 3 2 2 4 4" xfId="902"/>
    <cellStyle name="표준 2 3 2 2 5" xfId="386"/>
    <cellStyle name="표준 2 3 2 2 5 2" xfId="903"/>
    <cellStyle name="표준 2 3 2 2 5 3" xfId="904"/>
    <cellStyle name="표준 2 3 2 2 6" xfId="905"/>
    <cellStyle name="표준 2 3 2 3" xfId="387"/>
    <cellStyle name="표준 2 3 2 4" xfId="388"/>
    <cellStyle name="표준 2 3 2 4 2" xfId="389"/>
    <cellStyle name="표준 2 3 2 4 2 2" xfId="390"/>
    <cellStyle name="표준 2 3 2 4 2 2 2" xfId="906"/>
    <cellStyle name="표준 2 3 2 4 2 2 3" xfId="907"/>
    <cellStyle name="표준 2 3 2 4 2 3" xfId="391"/>
    <cellStyle name="표준 2 3 2 4 2 4" xfId="908"/>
    <cellStyle name="표준 2 3 2 4 3" xfId="392"/>
    <cellStyle name="표준 2 3 2 4 4" xfId="393"/>
    <cellStyle name="표준 2 3 2 4 4 2" xfId="909"/>
    <cellStyle name="표준 2 3 2 4 4 3" xfId="910"/>
    <cellStyle name="표준 2 3 2 4 5" xfId="911"/>
    <cellStyle name="표준 2 3 2 5" xfId="394"/>
    <cellStyle name="표준 2 3 2 5 2" xfId="395"/>
    <cellStyle name="표준 2 3 2 5 2 2" xfId="912"/>
    <cellStyle name="표준 2 3 2 5 2 3" xfId="913"/>
    <cellStyle name="표준 2 3 2 5 3" xfId="396"/>
    <cellStyle name="표준 2 3 2 5 4" xfId="914"/>
    <cellStyle name="표준 2 3 2 6" xfId="397"/>
    <cellStyle name="표준 2 3 2 6 2" xfId="915"/>
    <cellStyle name="표준 2 3 2 6 3" xfId="916"/>
    <cellStyle name="표준 2 3 2 7" xfId="917"/>
    <cellStyle name="표준 2 3 3" xfId="398"/>
    <cellStyle name="표준 2 3 3 2" xfId="399"/>
    <cellStyle name="표준 2 3 3 2 2" xfId="400"/>
    <cellStyle name="표준 2 3 3 2 2 2" xfId="401"/>
    <cellStyle name="표준 2 3 3 2 2 2 2" xfId="918"/>
    <cellStyle name="표준 2 3 3 2 2 2 3" xfId="919"/>
    <cellStyle name="표준 2 3 3 2 2 3" xfId="402"/>
    <cellStyle name="표준 2 3 3 2 2 4" xfId="920"/>
    <cellStyle name="표준 2 3 3 2 3" xfId="403"/>
    <cellStyle name="표준 2 3 3 2 4" xfId="404"/>
    <cellStyle name="표준 2 3 3 2 4 2" xfId="921"/>
    <cellStyle name="표준 2 3 3 2 4 3" xfId="922"/>
    <cellStyle name="표준 2 3 3 2 5" xfId="923"/>
    <cellStyle name="표준 2 3 3 3" xfId="405"/>
    <cellStyle name="표준 2 3 3 4" xfId="406"/>
    <cellStyle name="표준 2 3 3 4 2" xfId="407"/>
    <cellStyle name="표준 2 3 3 4 2 2" xfId="924"/>
    <cellStyle name="표준 2 3 3 4 2 3" xfId="925"/>
    <cellStyle name="표준 2 3 3 4 3" xfId="408"/>
    <cellStyle name="표준 2 3 3 4 4" xfId="926"/>
    <cellStyle name="표준 2 3 3 5" xfId="409"/>
    <cellStyle name="표준 2 3 3 5 2" xfId="927"/>
    <cellStyle name="표준 2 3 3 5 3" xfId="928"/>
    <cellStyle name="표준 2 3 3 6" xfId="929"/>
    <cellStyle name="표준 2 3 4" xfId="410"/>
    <cellStyle name="표준 2 3 5" xfId="411"/>
    <cellStyle name="표준 2 3 5 2" xfId="412"/>
    <cellStyle name="표준 2 3 5 2 2" xfId="413"/>
    <cellStyle name="표준 2 3 5 2 2 2" xfId="930"/>
    <cellStyle name="표준 2 3 5 2 2 3" xfId="931"/>
    <cellStyle name="표준 2 3 5 2 3" xfId="414"/>
    <cellStyle name="표준 2 3 5 2 4" xfId="932"/>
    <cellStyle name="표준 2 3 5 3" xfId="415"/>
    <cellStyle name="표준 2 3 5 4" xfId="416"/>
    <cellStyle name="표준 2 3 5 4 2" xfId="933"/>
    <cellStyle name="표준 2 3 5 4 3" xfId="934"/>
    <cellStyle name="표준 2 3 5 5" xfId="935"/>
    <cellStyle name="표준 2 3 6" xfId="417"/>
    <cellStyle name="표준 2 3 6 2" xfId="418"/>
    <cellStyle name="표준 2 3 6 2 2" xfId="936"/>
    <cellStyle name="표준 2 3 6 2 3" xfId="937"/>
    <cellStyle name="표준 2 3 6 3" xfId="419"/>
    <cellStyle name="표준 2 3 6 4" xfId="938"/>
    <cellStyle name="표준 2 3 7" xfId="420"/>
    <cellStyle name="표준 2 3 7 2" xfId="939"/>
    <cellStyle name="표준 2 3 7 3" xfId="940"/>
    <cellStyle name="표준 2 3 8" xfId="941"/>
    <cellStyle name="표준 2 30" xfId="1115"/>
    <cellStyle name="표준 2 31" xfId="1120"/>
    <cellStyle name="표준 2 32" xfId="1121"/>
    <cellStyle name="표준 2 33" xfId="1122"/>
    <cellStyle name="표준 2 34" xfId="1151"/>
    <cellStyle name="표준 2 35" xfId="1209"/>
    <cellStyle name="표준 2 4" xfId="421"/>
    <cellStyle name="표준 2 4 2" xfId="422"/>
    <cellStyle name="표준 2 4 2 2" xfId="423"/>
    <cellStyle name="표준 2 4 2 2 2" xfId="424"/>
    <cellStyle name="표준 2 4 2 2 2 2" xfId="425"/>
    <cellStyle name="표준 2 4 2 2 2 2 2" xfId="426"/>
    <cellStyle name="표준 2 4 2 2 2 2 2 2" xfId="942"/>
    <cellStyle name="표준 2 4 2 2 2 2 2 3" xfId="943"/>
    <cellStyle name="표준 2 4 2 2 2 2 3" xfId="427"/>
    <cellStyle name="표준 2 4 2 2 2 2 4" xfId="944"/>
    <cellStyle name="표준 2 4 2 2 2 3" xfId="428"/>
    <cellStyle name="표준 2 4 2 2 2 4" xfId="429"/>
    <cellStyle name="표준 2 4 2 2 2 4 2" xfId="945"/>
    <cellStyle name="표준 2 4 2 2 2 4 3" xfId="946"/>
    <cellStyle name="표준 2 4 2 2 2 5" xfId="947"/>
    <cellStyle name="표준 2 4 2 2 3" xfId="430"/>
    <cellStyle name="표준 2 4 2 2 4" xfId="431"/>
    <cellStyle name="표준 2 4 2 2 4 2" xfId="432"/>
    <cellStyle name="표준 2 4 2 2 4 2 2" xfId="948"/>
    <cellStyle name="표준 2 4 2 2 4 2 3" xfId="949"/>
    <cellStyle name="표준 2 4 2 2 4 3" xfId="433"/>
    <cellStyle name="표준 2 4 2 2 4 4" xfId="950"/>
    <cellStyle name="표준 2 4 2 2 5" xfId="434"/>
    <cellStyle name="표준 2 4 2 2 5 2" xfId="951"/>
    <cellStyle name="표준 2 4 2 2 5 3" xfId="952"/>
    <cellStyle name="표준 2 4 2 2 6" xfId="953"/>
    <cellStyle name="표준 2 4 2 3" xfId="435"/>
    <cellStyle name="표준 2 4 2 4" xfId="436"/>
    <cellStyle name="표준 2 4 2 4 2" xfId="437"/>
    <cellStyle name="표준 2 4 2 4 2 2" xfId="438"/>
    <cellStyle name="표준 2 4 2 4 2 2 2" xfId="954"/>
    <cellStyle name="표준 2 4 2 4 2 2 3" xfId="955"/>
    <cellStyle name="표준 2 4 2 4 2 3" xfId="439"/>
    <cellStyle name="표준 2 4 2 4 2 4" xfId="956"/>
    <cellStyle name="표준 2 4 2 4 3" xfId="440"/>
    <cellStyle name="표준 2 4 2 4 4" xfId="441"/>
    <cellStyle name="표준 2 4 2 4 4 2" xfId="957"/>
    <cellStyle name="표준 2 4 2 4 4 3" xfId="958"/>
    <cellStyle name="표준 2 4 2 4 5" xfId="959"/>
    <cellStyle name="표준 2 4 2 5" xfId="442"/>
    <cellStyle name="표준 2 4 2 5 2" xfId="443"/>
    <cellStyle name="표준 2 4 2 5 2 2" xfId="960"/>
    <cellStyle name="표준 2 4 2 5 2 3" xfId="961"/>
    <cellStyle name="표준 2 4 2 5 3" xfId="444"/>
    <cellStyle name="표준 2 4 2 5 4" xfId="962"/>
    <cellStyle name="표준 2 4 2 6" xfId="445"/>
    <cellStyle name="표준 2 4 2 6 2" xfId="963"/>
    <cellStyle name="표준 2 4 2 6 3" xfId="964"/>
    <cellStyle name="표준 2 4 2 7" xfId="965"/>
    <cellStyle name="표준 2 4 3" xfId="446"/>
    <cellStyle name="표준 2 4 3 2" xfId="447"/>
    <cellStyle name="표준 2 4 3 2 2" xfId="448"/>
    <cellStyle name="표준 2 4 3 2 2 2" xfId="449"/>
    <cellStyle name="표준 2 4 3 2 2 2 2" xfId="966"/>
    <cellStyle name="표준 2 4 3 2 2 2 3" xfId="967"/>
    <cellStyle name="표준 2 4 3 2 2 3" xfId="450"/>
    <cellStyle name="표준 2 4 3 2 2 4" xfId="968"/>
    <cellStyle name="표준 2 4 3 2 3" xfId="451"/>
    <cellStyle name="표준 2 4 3 2 4" xfId="452"/>
    <cellStyle name="표준 2 4 3 2 4 2" xfId="969"/>
    <cellStyle name="표준 2 4 3 2 4 3" xfId="970"/>
    <cellStyle name="표준 2 4 3 2 5" xfId="971"/>
    <cellStyle name="표준 2 4 3 3" xfId="453"/>
    <cellStyle name="표준 2 4 3 4" xfId="454"/>
    <cellStyle name="표준 2 4 3 4 2" xfId="455"/>
    <cellStyle name="표준 2 4 3 4 2 2" xfId="972"/>
    <cellStyle name="표준 2 4 3 4 2 3" xfId="973"/>
    <cellStyle name="표준 2 4 3 4 3" xfId="456"/>
    <cellStyle name="표준 2 4 3 4 4" xfId="974"/>
    <cellStyle name="표준 2 4 3 5" xfId="457"/>
    <cellStyle name="표준 2 4 3 5 2" xfId="975"/>
    <cellStyle name="표준 2 4 3 5 3" xfId="976"/>
    <cellStyle name="표준 2 4 3 6" xfId="977"/>
    <cellStyle name="표준 2 4 4" xfId="458"/>
    <cellStyle name="표준 2 4 5" xfId="459"/>
    <cellStyle name="표준 2 4 5 2" xfId="460"/>
    <cellStyle name="표준 2 4 5 2 2" xfId="461"/>
    <cellStyle name="표준 2 4 5 2 2 2" xfId="978"/>
    <cellStyle name="표준 2 4 5 2 2 3" xfId="979"/>
    <cellStyle name="표준 2 4 5 2 3" xfId="462"/>
    <cellStyle name="표준 2 4 5 2 4" xfId="980"/>
    <cellStyle name="표준 2 4 5 3" xfId="463"/>
    <cellStyle name="표준 2 4 5 4" xfId="464"/>
    <cellStyle name="표준 2 4 5 4 2" xfId="981"/>
    <cellStyle name="표준 2 4 5 4 3" xfId="982"/>
    <cellStyle name="표준 2 4 5 5" xfId="983"/>
    <cellStyle name="표준 2 4 6" xfId="465"/>
    <cellStyle name="표준 2 4 6 2" xfId="466"/>
    <cellStyle name="표준 2 4 6 2 2" xfId="984"/>
    <cellStyle name="표준 2 4 6 2 3" xfId="985"/>
    <cellStyle name="표준 2 4 6 3" xfId="467"/>
    <cellStyle name="표준 2 4 6 4" xfId="986"/>
    <cellStyle name="표준 2 4 7" xfId="468"/>
    <cellStyle name="표준 2 4 7 2" xfId="987"/>
    <cellStyle name="표준 2 4 7 3" xfId="988"/>
    <cellStyle name="표준 2 4 8" xfId="989"/>
    <cellStyle name="표준 2 5" xfId="469"/>
    <cellStyle name="표준 2 5 2" xfId="470"/>
    <cellStyle name="표준 2 5 2 2" xfId="471"/>
    <cellStyle name="표준 2 5 2 2 2" xfId="472"/>
    <cellStyle name="표준 2 5 2 2 2 2" xfId="473"/>
    <cellStyle name="표준 2 5 2 2 2 2 2" xfId="990"/>
    <cellStyle name="표준 2 5 2 2 2 2 3" xfId="991"/>
    <cellStyle name="표준 2 5 2 2 2 3" xfId="474"/>
    <cellStyle name="표준 2 5 2 2 2 4" xfId="992"/>
    <cellStyle name="표준 2 5 2 2 3" xfId="475"/>
    <cellStyle name="표준 2 5 2 2 4" xfId="476"/>
    <cellStyle name="표준 2 5 2 2 4 2" xfId="993"/>
    <cellStyle name="표준 2 5 2 2 4 3" xfId="994"/>
    <cellStyle name="표준 2 5 2 2 5" xfId="995"/>
    <cellStyle name="표준 2 5 2 3" xfId="477"/>
    <cellStyle name="표준 2 5 2 4" xfId="478"/>
    <cellStyle name="표준 2 5 2 4 2" xfId="479"/>
    <cellStyle name="표준 2 5 2 4 2 2" xfId="996"/>
    <cellStyle name="표준 2 5 2 4 2 3" xfId="997"/>
    <cellStyle name="표준 2 5 2 4 3" xfId="480"/>
    <cellStyle name="표준 2 5 2 4 4" xfId="998"/>
    <cellStyle name="표준 2 5 2 5" xfId="481"/>
    <cellStyle name="표준 2 5 2 5 2" xfId="999"/>
    <cellStyle name="표준 2 5 2 5 3" xfId="1000"/>
    <cellStyle name="표준 2 5 2 6" xfId="1001"/>
    <cellStyle name="표준 2 5 3" xfId="482"/>
    <cellStyle name="표준 2 5 4" xfId="483"/>
    <cellStyle name="표준 2 5 4 2" xfId="484"/>
    <cellStyle name="표준 2 5 4 2 2" xfId="485"/>
    <cellStyle name="표준 2 5 4 2 2 2" xfId="1002"/>
    <cellStyle name="표준 2 5 4 2 2 3" xfId="1003"/>
    <cellStyle name="표준 2 5 4 2 3" xfId="486"/>
    <cellStyle name="표준 2 5 4 2 4" xfId="1004"/>
    <cellStyle name="표준 2 5 4 3" xfId="487"/>
    <cellStyle name="표준 2 5 4 4" xfId="488"/>
    <cellStyle name="표준 2 5 4 4 2" xfId="1005"/>
    <cellStyle name="표준 2 5 4 4 3" xfId="1006"/>
    <cellStyle name="표준 2 5 4 5" xfId="1007"/>
    <cellStyle name="표준 2 5 5" xfId="489"/>
    <cellStyle name="표준 2 5 5 2" xfId="490"/>
    <cellStyle name="표준 2 5 5 2 2" xfId="1008"/>
    <cellStyle name="표준 2 5 5 2 3" xfId="1009"/>
    <cellStyle name="표준 2 5 5 3" xfId="491"/>
    <cellStyle name="표준 2 5 5 4" xfId="1010"/>
    <cellStyle name="표준 2 5 6" xfId="492"/>
    <cellStyle name="표준 2 5 6 2" xfId="1011"/>
    <cellStyle name="표준 2 5 6 3" xfId="1012"/>
    <cellStyle name="표준 2 5 7" xfId="1013"/>
    <cellStyle name="표준 2 6" xfId="493"/>
    <cellStyle name="표준 2 6 2" xfId="494"/>
    <cellStyle name="표준 2 6 2 2" xfId="495"/>
    <cellStyle name="표준 2 6 2 2 2" xfId="496"/>
    <cellStyle name="표준 2 6 2 2 2 2" xfId="1014"/>
    <cellStyle name="표준 2 6 2 2 2 3" xfId="1015"/>
    <cellStyle name="표준 2 6 2 2 3" xfId="497"/>
    <cellStyle name="표준 2 6 2 2 4" xfId="1016"/>
    <cellStyle name="표준 2 6 2 3" xfId="498"/>
    <cellStyle name="표준 2 6 2 4" xfId="499"/>
    <cellStyle name="표준 2 6 2 4 2" xfId="1017"/>
    <cellStyle name="표준 2 6 2 4 3" xfId="1018"/>
    <cellStyle name="표준 2 6 2 5" xfId="1019"/>
    <cellStyle name="표준 2 6 3" xfId="500"/>
    <cellStyle name="표준 2 6 4" xfId="501"/>
    <cellStyle name="표준 2 6 4 2" xfId="502"/>
    <cellStyle name="표준 2 6 4 2 2" xfId="1020"/>
    <cellStyle name="표준 2 6 4 2 3" xfId="1021"/>
    <cellStyle name="표준 2 6 4 3" xfId="503"/>
    <cellStyle name="표준 2 6 4 4" xfId="1022"/>
    <cellStyle name="표준 2 6 5" xfId="504"/>
    <cellStyle name="표준 2 6 5 2" xfId="1023"/>
    <cellStyle name="표준 2 6 5 3" xfId="1024"/>
    <cellStyle name="표준 2 6 6" xfId="1025"/>
    <cellStyle name="표준 2 7" xfId="505"/>
    <cellStyle name="표준 2 8" xfId="506"/>
    <cellStyle name="표준 2 8 2" xfId="507"/>
    <cellStyle name="표준 2 8 2 2" xfId="508"/>
    <cellStyle name="표준 2 8 2 2 2" xfId="1029"/>
    <cellStyle name="표준 2 8 2 2 3" xfId="1030"/>
    <cellStyle name="표준 2 8 2 3" xfId="509"/>
    <cellStyle name="표준 2 8 2 4" xfId="1031"/>
    <cellStyle name="표준 2 8 3" xfId="510"/>
    <cellStyle name="표준 2 8 4" xfId="511"/>
    <cellStyle name="표준 2 8 4 2" xfId="1033"/>
    <cellStyle name="표준 2 8 4 3" xfId="1034"/>
    <cellStyle name="표준 2 8 5" xfId="1035"/>
    <cellStyle name="표준 2 9" xfId="512"/>
    <cellStyle name="표준 2 9 2" xfId="513"/>
    <cellStyle name="표준 2 9 2 2" xfId="1038"/>
    <cellStyle name="표준 2 9 2 3" xfId="1039"/>
    <cellStyle name="표준 2 9 3" xfId="514"/>
    <cellStyle name="표준 2 9 4" xfId="1040"/>
    <cellStyle name="표준 2_가평" xfId="515"/>
    <cellStyle name="표준 20" xfId="1211"/>
    <cellStyle name="표준 21" xfId="1094"/>
    <cellStyle name="표준 21 2" xfId="1172"/>
    <cellStyle name="표준 21 3" xfId="1195"/>
    <cellStyle name="표준 22" xfId="1089"/>
    <cellStyle name="표준 22 2" xfId="1168"/>
    <cellStyle name="표준 22 3" xfId="1191"/>
    <cellStyle name="표준 23" xfId="1215"/>
    <cellStyle name="표준 24" xfId="1059"/>
    <cellStyle name="표준 24 2" xfId="1156"/>
    <cellStyle name="표준 24 3" xfId="1133"/>
    <cellStyle name="표준 25" xfId="1062"/>
    <cellStyle name="표준 25 2" xfId="1158"/>
    <cellStyle name="표준 25 3" xfId="1131"/>
    <cellStyle name="표준 26" xfId="1100"/>
    <cellStyle name="표준 26 2" xfId="1176"/>
    <cellStyle name="표준 26 3" xfId="1199"/>
    <cellStyle name="표준 27" xfId="1103"/>
    <cellStyle name="표준 27 2" xfId="1177"/>
    <cellStyle name="표준 27 3" xfId="1200"/>
    <cellStyle name="표준 28" xfId="1108"/>
    <cellStyle name="표준 28 2" xfId="1180"/>
    <cellStyle name="표준 28 3" xfId="1203"/>
    <cellStyle name="표준 29" xfId="1112"/>
    <cellStyle name="표준 29 2" xfId="1182"/>
    <cellStyle name="표준 29 3" xfId="1205"/>
    <cellStyle name="표준 3" xfId="7"/>
    <cellStyle name="표준 3 2" xfId="1124"/>
    <cellStyle name="표준 3 2 2" xfId="1127"/>
    <cellStyle name="표준 3 2 3" xfId="1143"/>
    <cellStyle name="표준 3 3" xfId="1145"/>
    <cellStyle name="표준 30" xfId="1099"/>
    <cellStyle name="표준 30 2" xfId="1175"/>
    <cellStyle name="표준 30 3" xfId="1198"/>
    <cellStyle name="표준 31" xfId="1119"/>
    <cellStyle name="표준 31 2" xfId="1184"/>
    <cellStyle name="표준 31 3" xfId="1207"/>
    <cellStyle name="표준 32" xfId="1210"/>
    <cellStyle name="표준 33" xfId="1123"/>
    <cellStyle name="표준 34" xfId="1139"/>
    <cellStyle name="표준 35" xfId="1149"/>
    <cellStyle name="표준 36" xfId="1142"/>
    <cellStyle name="표준 4" xfId="516"/>
    <cellStyle name="표준 5" xfId="521"/>
    <cellStyle name="표준 6" xfId="517"/>
    <cellStyle name="표준 7" xfId="520"/>
    <cellStyle name="표준 8" xfId="518"/>
    <cellStyle name="표준 9" xfId="522"/>
    <cellStyle name="표준_영업1팀-1" xfId="1042"/>
    <cellStyle name="표준_지역별" xfId="10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108902</xdr:colOff>
      <xdr:row>1</xdr:row>
      <xdr:rowOff>445696</xdr:rowOff>
    </xdr:from>
    <xdr:to>
      <xdr:col>8</xdr:col>
      <xdr:colOff>209550</xdr:colOff>
      <xdr:row>2</xdr:row>
      <xdr:rowOff>219073</xdr:rowOff>
    </xdr:to>
    <xdr:pic>
      <xdr:nvPicPr>
        <xdr:cNvPr id="2" name="그림 1" descr="logo0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02" y="340921"/>
          <a:ext cx="862648" cy="173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2</xdr:row>
      <xdr:rowOff>85725</xdr:rowOff>
    </xdr:from>
    <xdr:to>
      <xdr:col>7</xdr:col>
      <xdr:colOff>253048</xdr:colOff>
      <xdr:row>2</xdr:row>
      <xdr:rowOff>487752</xdr:rowOff>
    </xdr:to>
    <xdr:pic>
      <xdr:nvPicPr>
        <xdr:cNvPr id="2" name="그림 1" descr="logo0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523875"/>
          <a:ext cx="710248" cy="402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>
      <selection activeCell="D21" sqref="D21"/>
    </sheetView>
  </sheetViews>
  <sheetFormatPr defaultRowHeight="13.5"/>
  <cols>
    <col min="1" max="7" width="8.88671875" style="216"/>
    <col min="8" max="8" width="7.109375" style="216" customWidth="1"/>
    <col min="9" max="16384" width="8.88671875" style="216"/>
  </cols>
  <sheetData>
    <row r="1" spans="1:9" s="214" customFormat="1" ht="17.25" customHeight="1">
      <c r="A1" s="212"/>
      <c r="B1" s="212"/>
      <c r="C1" s="213"/>
      <c r="D1" s="18"/>
      <c r="E1" s="18"/>
      <c r="F1" s="18"/>
      <c r="G1" s="212"/>
      <c r="H1" s="212"/>
    </row>
    <row r="2" spans="1:9" s="214" customFormat="1" ht="49.5" customHeight="1">
      <c r="A2" s="212"/>
      <c r="B2" s="212"/>
      <c r="C2" s="213"/>
      <c r="D2" s="18"/>
      <c r="E2" s="18"/>
      <c r="F2" s="18"/>
      <c r="G2" s="212"/>
      <c r="H2" s="212"/>
    </row>
    <row r="3" spans="1:9" s="214" customFormat="1" ht="28.5" customHeight="1">
      <c r="A3" s="212"/>
      <c r="B3" s="217" t="s">
        <v>138</v>
      </c>
      <c r="C3" s="223"/>
      <c r="D3" s="218"/>
      <c r="E3" s="218"/>
      <c r="F3" s="218"/>
      <c r="G3" s="218"/>
      <c r="H3" s="218"/>
    </row>
    <row r="4" spans="1:9" s="215" customFormat="1" ht="33.75" customHeight="1"/>
    <row r="5" spans="1:9" s="215" customFormat="1"/>
    <row r="6" spans="1:9" s="215" customFormat="1" ht="43.5">
      <c r="A6" s="918" t="s">
        <v>137</v>
      </c>
      <c r="B6" s="918"/>
      <c r="C6" s="918"/>
      <c r="D6" s="918"/>
      <c r="E6" s="918"/>
      <c r="F6" s="918"/>
      <c r="G6" s="918"/>
      <c r="H6" s="918"/>
      <c r="I6" s="918"/>
    </row>
    <row r="7" spans="1:9" s="215" customFormat="1" ht="35.25">
      <c r="A7" s="916" t="s">
        <v>486</v>
      </c>
      <c r="B7" s="916"/>
      <c r="C7" s="916"/>
      <c r="D7" s="916"/>
      <c r="E7" s="916"/>
      <c r="F7" s="916"/>
      <c r="G7" s="916"/>
      <c r="H7" s="916"/>
      <c r="I7" s="916"/>
    </row>
    <row r="8" spans="1:9" s="215" customFormat="1"/>
    <row r="9" spans="1:9" s="215" customFormat="1" ht="22.5" customHeight="1"/>
    <row r="10" spans="1:9" s="215" customFormat="1" ht="27.75" customHeight="1">
      <c r="E10" s="219"/>
    </row>
    <row r="11" spans="1:9" s="215" customFormat="1" ht="28.5" customHeight="1">
      <c r="E11" s="220"/>
    </row>
    <row r="12" spans="1:9" s="215" customFormat="1" ht="22.5" customHeight="1">
      <c r="E12" s="220"/>
    </row>
    <row r="13" spans="1:9" s="215" customFormat="1"/>
    <row r="14" spans="1:9" s="215" customFormat="1" ht="31.5">
      <c r="D14" s="217" t="s">
        <v>485</v>
      </c>
    </row>
    <row r="15" spans="1:9" s="215" customFormat="1"/>
    <row r="16" spans="1:9" s="215" customFormat="1"/>
    <row r="17" spans="1:9" s="215" customFormat="1"/>
    <row r="18" spans="1:9" s="215" customFormat="1"/>
    <row r="19" spans="1:9" s="215" customFormat="1" ht="27.75" customHeight="1"/>
    <row r="20" spans="1:9" s="215" customFormat="1"/>
    <row r="21" spans="1:9" s="215" customFormat="1"/>
    <row r="22" spans="1:9" s="215" customFormat="1"/>
    <row r="23" spans="1:9" s="215" customFormat="1"/>
    <row r="24" spans="1:9" s="215" customFormat="1"/>
    <row r="25" spans="1:9" s="215" customFormat="1"/>
    <row r="26" spans="1:9" s="215" customFormat="1"/>
    <row r="27" spans="1:9" s="215" customFormat="1" ht="28.5" customHeight="1"/>
    <row r="28" spans="1:9" s="215" customFormat="1" ht="30.75" customHeight="1"/>
    <row r="29" spans="1:9" s="215" customFormat="1" ht="41.25" customHeight="1">
      <c r="A29" s="917" t="s">
        <v>74</v>
      </c>
      <c r="B29" s="917"/>
      <c r="C29" s="917"/>
      <c r="D29" s="917"/>
      <c r="E29" s="917"/>
      <c r="F29" s="917"/>
      <c r="G29" s="917"/>
      <c r="H29" s="917"/>
      <c r="I29" s="917"/>
    </row>
    <row r="30" spans="1:9" s="215" customFormat="1" ht="12.75" customHeight="1">
      <c r="A30" s="222"/>
      <c r="B30" s="222"/>
      <c r="C30" s="222"/>
      <c r="D30" s="222"/>
      <c r="E30" s="222"/>
      <c r="F30" s="222"/>
      <c r="G30" s="222"/>
      <c r="H30" s="222"/>
    </row>
    <row r="31" spans="1:9" s="221" customFormat="1"/>
    <row r="32" spans="1:9" s="221" customFormat="1"/>
  </sheetData>
  <mergeCells count="3">
    <mergeCell ref="A7:I7"/>
    <mergeCell ref="A29:I29"/>
    <mergeCell ref="A6:I6"/>
  </mergeCells>
  <phoneticPr fontId="33" type="noConversion"/>
  <pageMargins left="0.55097222328186035" right="0.55097222328186035" top="0.98416668176651001" bottom="0.98416668176651001" header="0.51138889789581299" footer="0.51138889789581299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>
      <selection activeCell="K8" sqref="K8"/>
    </sheetView>
  </sheetViews>
  <sheetFormatPr defaultRowHeight="13.5"/>
  <cols>
    <col min="1" max="1" width="5.77734375" customWidth="1"/>
    <col min="2" max="2" width="7.88671875" customWidth="1"/>
    <col min="3" max="3" width="24.88671875" style="47" customWidth="1"/>
    <col min="4" max="6" width="7.109375" style="47" customWidth="1"/>
    <col min="7" max="8" width="5.77734375" customWidth="1"/>
    <col min="9" max="9" width="8.44140625" style="22" customWidth="1"/>
    <col min="10" max="10" width="8.44140625" style="1" customWidth="1"/>
    <col min="11" max="11" width="8.44140625" style="25" customWidth="1"/>
    <col min="12" max="12" width="5.77734375" customWidth="1"/>
  </cols>
  <sheetData>
    <row r="1" spans="1:13" ht="24.95" customHeight="1">
      <c r="A1" s="3"/>
      <c r="B1" s="3"/>
      <c r="C1" s="46"/>
      <c r="D1" s="46"/>
      <c r="E1" s="46"/>
      <c r="F1" s="46"/>
      <c r="G1" s="3"/>
      <c r="H1" s="3"/>
      <c r="I1" s="20"/>
      <c r="J1" s="3"/>
      <c r="K1" s="23"/>
      <c r="L1" s="3"/>
    </row>
    <row r="2" spans="1:13" ht="24.95" customHeight="1">
      <c r="A2" s="6" t="s">
        <v>21</v>
      </c>
      <c r="B2" s="3"/>
      <c r="C2" s="46"/>
      <c r="D2" s="46"/>
      <c r="E2" s="46"/>
      <c r="F2" s="46"/>
      <c r="G2" s="3"/>
      <c r="H2" s="3"/>
      <c r="I2" s="20"/>
      <c r="J2" s="3"/>
      <c r="K2" s="23"/>
      <c r="L2" s="2"/>
    </row>
    <row r="3" spans="1:13" ht="24.95" customHeight="1">
      <c r="A3" s="1"/>
      <c r="B3" s="1"/>
      <c r="G3" s="1"/>
      <c r="H3" s="1"/>
      <c r="I3" s="21"/>
      <c r="K3" s="24"/>
    </row>
    <row r="4" spans="1:13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69" t="s">
        <v>73</v>
      </c>
      <c r="J4" s="957" t="s">
        <v>53</v>
      </c>
      <c r="K4" s="971" t="s">
        <v>64</v>
      </c>
      <c r="L4" s="954" t="s">
        <v>57</v>
      </c>
    </row>
    <row r="5" spans="1:13" ht="24.95" customHeight="1" thickBot="1">
      <c r="A5" s="962"/>
      <c r="B5" s="963"/>
      <c r="C5" s="43" t="s">
        <v>62</v>
      </c>
      <c r="D5" s="43" t="s">
        <v>31</v>
      </c>
      <c r="E5" s="43" t="s">
        <v>11</v>
      </c>
      <c r="F5" s="43" t="s">
        <v>88</v>
      </c>
      <c r="G5" s="94" t="s">
        <v>82</v>
      </c>
      <c r="H5" s="94" t="s">
        <v>79</v>
      </c>
      <c r="I5" s="970"/>
      <c r="J5" s="963"/>
      <c r="K5" s="972"/>
      <c r="L5" s="966"/>
    </row>
    <row r="6" spans="1:13" s="17" customFormat="1" ht="24.95" customHeight="1" thickBot="1">
      <c r="A6" s="967" t="s">
        <v>26</v>
      </c>
      <c r="B6" s="968"/>
      <c r="C6" s="968"/>
      <c r="D6" s="967"/>
      <c r="E6" s="968"/>
      <c r="F6" s="968"/>
      <c r="G6" s="138" t="s">
        <v>59</v>
      </c>
      <c r="H6" s="138" t="s">
        <v>59</v>
      </c>
      <c r="I6" s="198">
        <f>+I7</f>
        <v>60</v>
      </c>
      <c r="J6" s="198">
        <f>+J7</f>
        <v>1193</v>
      </c>
      <c r="K6" s="841">
        <f>+K7</f>
        <v>112.2</v>
      </c>
      <c r="L6" s="160"/>
      <c r="M6"/>
    </row>
    <row r="7" spans="1:13" s="17" customFormat="1" ht="24.95" customHeight="1">
      <c r="A7" s="565" t="s">
        <v>59</v>
      </c>
      <c r="B7" s="953" t="s">
        <v>33</v>
      </c>
      <c r="C7" s="953"/>
      <c r="D7" s="463"/>
      <c r="E7" s="463" t="s">
        <v>15</v>
      </c>
      <c r="F7" s="670" t="s">
        <v>59</v>
      </c>
      <c r="G7" s="506" t="s">
        <v>59</v>
      </c>
      <c r="H7" s="506" t="s">
        <v>59</v>
      </c>
      <c r="I7" s="464">
        <f>SUM(I8:I12)</f>
        <v>60</v>
      </c>
      <c r="J7" s="464">
        <f>SUM(J8:J12)</f>
        <v>1193</v>
      </c>
      <c r="K7" s="848">
        <f>SUM(K8:K12)</f>
        <v>112.2</v>
      </c>
      <c r="L7" s="465"/>
      <c r="M7"/>
    </row>
    <row r="8" spans="1:13" s="152" customFormat="1" ht="24.95" customHeight="1">
      <c r="A8" s="663">
        <v>1</v>
      </c>
      <c r="B8" s="664" t="s">
        <v>33</v>
      </c>
      <c r="C8" s="665" t="s">
        <v>198</v>
      </c>
      <c r="D8" s="664" t="s">
        <v>199</v>
      </c>
      <c r="E8" s="666" t="s">
        <v>200</v>
      </c>
      <c r="F8" s="666" t="s">
        <v>155</v>
      </c>
      <c r="G8" s="667">
        <v>5</v>
      </c>
      <c r="H8" s="667">
        <v>5</v>
      </c>
      <c r="I8" s="668">
        <v>20</v>
      </c>
      <c r="J8" s="668">
        <v>330</v>
      </c>
      <c r="K8" s="668">
        <v>29.68</v>
      </c>
      <c r="L8" s="669"/>
      <c r="M8"/>
    </row>
    <row r="9" spans="1:13" ht="24.95" customHeight="1">
      <c r="A9" s="610">
        <v>2</v>
      </c>
      <c r="B9" s="611" t="s">
        <v>33</v>
      </c>
      <c r="C9" s="612" t="s">
        <v>201</v>
      </c>
      <c r="D9" s="611" t="s">
        <v>202</v>
      </c>
      <c r="E9" s="616" t="s">
        <v>203</v>
      </c>
      <c r="F9" s="616" t="s">
        <v>155</v>
      </c>
      <c r="G9" s="614">
        <v>4</v>
      </c>
      <c r="H9" s="614">
        <v>4</v>
      </c>
      <c r="I9" s="615">
        <v>10</v>
      </c>
      <c r="J9" s="615">
        <v>264</v>
      </c>
      <c r="K9" s="615">
        <v>23.74</v>
      </c>
    </row>
    <row r="10" spans="1:13" ht="24.95" customHeight="1">
      <c r="A10" s="610">
        <v>3</v>
      </c>
      <c r="B10" s="611" t="s">
        <v>33</v>
      </c>
      <c r="C10" s="612" t="s">
        <v>204</v>
      </c>
      <c r="D10" s="611" t="s">
        <v>205</v>
      </c>
      <c r="E10" s="613" t="s">
        <v>206</v>
      </c>
      <c r="F10" s="613" t="s">
        <v>155</v>
      </c>
      <c r="G10" s="614">
        <v>2</v>
      </c>
      <c r="H10" s="614">
        <v>2</v>
      </c>
      <c r="I10" s="615">
        <v>10</v>
      </c>
      <c r="J10" s="615">
        <v>450</v>
      </c>
      <c r="K10" s="615">
        <v>40.479999999999997</v>
      </c>
    </row>
    <row r="11" spans="1:13" ht="24.95" customHeight="1">
      <c r="A11" s="610">
        <v>4</v>
      </c>
      <c r="B11" s="611" t="s">
        <v>33</v>
      </c>
      <c r="C11" s="612" t="s">
        <v>207</v>
      </c>
      <c r="D11" s="611" t="s">
        <v>205</v>
      </c>
      <c r="E11" s="616" t="s">
        <v>208</v>
      </c>
      <c r="F11" s="616" t="s">
        <v>155</v>
      </c>
      <c r="G11" s="614">
        <v>3</v>
      </c>
      <c r="H11" s="614">
        <v>3</v>
      </c>
      <c r="I11" s="615">
        <v>10</v>
      </c>
      <c r="J11" s="615">
        <v>148</v>
      </c>
      <c r="K11" s="615">
        <v>13.3</v>
      </c>
    </row>
    <row r="12" spans="1:13" ht="24.95" customHeight="1">
      <c r="A12" s="617">
        <v>5</v>
      </c>
      <c r="B12" s="618" t="s">
        <v>33</v>
      </c>
      <c r="C12" s="619" t="s">
        <v>209</v>
      </c>
      <c r="D12" s="618" t="s">
        <v>199</v>
      </c>
      <c r="E12" s="620" t="s">
        <v>210</v>
      </c>
      <c r="F12" s="620" t="s">
        <v>155</v>
      </c>
      <c r="G12" s="621">
        <v>4</v>
      </c>
      <c r="H12" s="621">
        <v>4</v>
      </c>
      <c r="I12" s="622">
        <v>10</v>
      </c>
      <c r="J12" s="622">
        <v>1</v>
      </c>
      <c r="K12" s="622">
        <v>5</v>
      </c>
      <c r="L12" s="468"/>
    </row>
  </sheetData>
  <mergeCells count="10">
    <mergeCell ref="A6:F6"/>
    <mergeCell ref="B7:C7"/>
    <mergeCell ref="A4:A5"/>
    <mergeCell ref="L4:L5"/>
    <mergeCell ref="G4:H4"/>
    <mergeCell ref="I4:I5"/>
    <mergeCell ref="K4:K5"/>
    <mergeCell ref="J4:J5"/>
    <mergeCell ref="B4:B5"/>
    <mergeCell ref="C4:F4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>
      <selection activeCell="K6" sqref="K6:K7"/>
    </sheetView>
  </sheetViews>
  <sheetFormatPr defaultRowHeight="13.5"/>
  <cols>
    <col min="1" max="1" width="4.5546875" customWidth="1"/>
    <col min="2" max="2" width="7.77734375" customWidth="1"/>
    <col min="3" max="3" width="24.77734375" customWidth="1"/>
    <col min="4" max="6" width="7.21875" customWidth="1"/>
    <col min="7" max="8" width="5.77734375" customWidth="1"/>
    <col min="9" max="9" width="8.44140625" customWidth="1"/>
    <col min="10" max="10" width="8.44140625" style="1" customWidth="1"/>
    <col min="11" max="11" width="8.44140625" customWidth="1"/>
    <col min="12" max="12" width="5.5546875" customWidth="1"/>
  </cols>
  <sheetData>
    <row r="1" spans="1:12" ht="24.95" customHeight="1">
      <c r="J1" s="3"/>
    </row>
    <row r="2" spans="1:12" ht="24.95" customHeight="1">
      <c r="A2" s="6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24.95" customHeight="1" thickBot="1">
      <c r="A3" s="1"/>
      <c r="B3" s="1"/>
      <c r="E3" s="1"/>
      <c r="F3" s="1"/>
      <c r="G3" s="1"/>
      <c r="H3" s="1"/>
      <c r="I3" s="1"/>
      <c r="K3" s="1"/>
    </row>
    <row r="4" spans="1:12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2" s="17" customFormat="1" ht="24.95" customHeight="1" thickBot="1">
      <c r="A5" s="962"/>
      <c r="B5" s="963"/>
      <c r="C5" s="43" t="s">
        <v>62</v>
      </c>
      <c r="D5" s="43" t="s">
        <v>31</v>
      </c>
      <c r="E5" s="43" t="s">
        <v>11</v>
      </c>
      <c r="F5" s="43" t="s">
        <v>88</v>
      </c>
      <c r="G5" s="94" t="s">
        <v>82</v>
      </c>
      <c r="H5" s="94" t="s">
        <v>79</v>
      </c>
      <c r="I5" s="963"/>
      <c r="J5" s="963"/>
      <c r="K5" s="963"/>
      <c r="L5" s="966"/>
    </row>
    <row r="6" spans="1:12" s="17" customFormat="1" ht="24.75" customHeight="1" thickBot="1">
      <c r="A6" s="967" t="s">
        <v>26</v>
      </c>
      <c r="B6" s="968"/>
      <c r="C6" s="968"/>
      <c r="D6" s="967"/>
      <c r="E6" s="968"/>
      <c r="F6" s="968"/>
      <c r="G6" s="138" t="s">
        <v>59</v>
      </c>
      <c r="H6" s="138" t="s">
        <v>59</v>
      </c>
      <c r="I6" s="198">
        <f>+I7</f>
        <v>760</v>
      </c>
      <c r="J6" s="198">
        <f>+J7</f>
        <v>1535</v>
      </c>
      <c r="K6" s="841">
        <f>+K7</f>
        <v>323.89999999999998</v>
      </c>
      <c r="L6" s="160"/>
    </row>
    <row r="7" spans="1:12" s="17" customFormat="1" ht="24.75" customHeight="1">
      <c r="A7" s="565" t="s">
        <v>59</v>
      </c>
      <c r="B7" s="953" t="s">
        <v>61</v>
      </c>
      <c r="C7" s="953"/>
      <c r="D7" s="463"/>
      <c r="E7" s="463" t="s">
        <v>15</v>
      </c>
      <c r="F7" s="463" t="s">
        <v>59</v>
      </c>
      <c r="G7" s="506" t="s">
        <v>59</v>
      </c>
      <c r="H7" s="506" t="s">
        <v>59</v>
      </c>
      <c r="I7" s="464">
        <f>SUM(I8:I17)</f>
        <v>760</v>
      </c>
      <c r="J7" s="464">
        <f t="shared" ref="J7:K7" si="0">SUM(J8:J17)</f>
        <v>1535</v>
      </c>
      <c r="K7" s="848">
        <f t="shared" si="0"/>
        <v>323.89999999999998</v>
      </c>
      <c r="L7" s="465"/>
    </row>
    <row r="8" spans="1:12" s="17" customFormat="1" ht="24.75" customHeight="1">
      <c r="A8" s="653">
        <v>1</v>
      </c>
      <c r="B8" s="654" t="s">
        <v>33</v>
      </c>
      <c r="C8" s="655" t="s">
        <v>211</v>
      </c>
      <c r="D8" s="656" t="s">
        <v>212</v>
      </c>
      <c r="E8" s="657" t="s">
        <v>213</v>
      </c>
      <c r="F8" s="658" t="s">
        <v>155</v>
      </c>
      <c r="G8" s="659">
        <v>10</v>
      </c>
      <c r="H8" s="659">
        <v>10</v>
      </c>
      <c r="I8" s="660">
        <v>220</v>
      </c>
      <c r="J8" s="660">
        <v>1009</v>
      </c>
      <c r="K8" s="661">
        <v>97</v>
      </c>
      <c r="L8" s="662"/>
    </row>
    <row r="9" spans="1:12" s="17" customFormat="1" ht="24.75" customHeight="1">
      <c r="A9" s="623">
        <v>2</v>
      </c>
      <c r="B9" s="624" t="s">
        <v>33</v>
      </c>
      <c r="C9" s="625" t="s">
        <v>214</v>
      </c>
      <c r="D9" s="626" t="s">
        <v>212</v>
      </c>
      <c r="E9" s="630" t="s">
        <v>215</v>
      </c>
      <c r="F9" s="630" t="s">
        <v>155</v>
      </c>
      <c r="G9" s="627">
        <v>7</v>
      </c>
      <c r="H9" s="627">
        <v>7</v>
      </c>
      <c r="I9" s="631">
        <v>50</v>
      </c>
      <c r="J9" s="631">
        <v>99</v>
      </c>
      <c r="K9" s="629">
        <v>22</v>
      </c>
      <c r="L9" s="563"/>
    </row>
    <row r="10" spans="1:12" s="17" customFormat="1" ht="24.75" customHeight="1">
      <c r="A10" s="623">
        <v>3</v>
      </c>
      <c r="B10" s="624" t="s">
        <v>33</v>
      </c>
      <c r="C10" s="625" t="s">
        <v>216</v>
      </c>
      <c r="D10" s="626" t="s">
        <v>217</v>
      </c>
      <c r="E10" s="630" t="s">
        <v>218</v>
      </c>
      <c r="F10" s="630" t="s">
        <v>155</v>
      </c>
      <c r="G10" s="627">
        <v>1</v>
      </c>
      <c r="H10" s="627">
        <v>1</v>
      </c>
      <c r="I10" s="628">
        <v>50</v>
      </c>
      <c r="J10" s="631">
        <v>127</v>
      </c>
      <c r="K10" s="629">
        <v>22</v>
      </c>
      <c r="L10" s="563"/>
    </row>
    <row r="11" spans="1:12" s="17" customFormat="1" ht="24.75" customHeight="1">
      <c r="A11" s="623">
        <v>4</v>
      </c>
      <c r="B11" s="624" t="s">
        <v>33</v>
      </c>
      <c r="C11" s="625" t="s">
        <v>219</v>
      </c>
      <c r="D11" s="626" t="s">
        <v>220</v>
      </c>
      <c r="E11" s="630" t="s">
        <v>221</v>
      </c>
      <c r="F11" s="630" t="s">
        <v>155</v>
      </c>
      <c r="G11" s="627">
        <v>4</v>
      </c>
      <c r="H11" s="627">
        <v>4</v>
      </c>
      <c r="I11" s="631">
        <v>20</v>
      </c>
      <c r="J11" s="631">
        <v>66</v>
      </c>
      <c r="K11" s="629">
        <v>8.8000000000000007</v>
      </c>
      <c r="L11" s="563"/>
    </row>
    <row r="12" spans="1:12" s="17" customFormat="1" ht="24.75" customHeight="1">
      <c r="A12" s="623">
        <v>5</v>
      </c>
      <c r="B12" s="624" t="s">
        <v>33</v>
      </c>
      <c r="C12" s="632" t="s">
        <v>222</v>
      </c>
      <c r="D12" s="633" t="s">
        <v>220</v>
      </c>
      <c r="E12" s="630" t="s">
        <v>223</v>
      </c>
      <c r="F12" s="630" t="s">
        <v>155</v>
      </c>
      <c r="G12" s="627">
        <v>3</v>
      </c>
      <c r="H12" s="627">
        <v>3</v>
      </c>
      <c r="I12" s="628">
        <v>50</v>
      </c>
      <c r="J12" s="629">
        <v>75</v>
      </c>
      <c r="K12" s="629">
        <v>22</v>
      </c>
      <c r="L12" s="563"/>
    </row>
    <row r="13" spans="1:12" s="17" customFormat="1" ht="24.75" customHeight="1">
      <c r="A13" s="623">
        <v>6</v>
      </c>
      <c r="B13" s="624" t="s">
        <v>33</v>
      </c>
      <c r="C13" s="634" t="s">
        <v>224</v>
      </c>
      <c r="D13" s="635" t="s">
        <v>212</v>
      </c>
      <c r="E13" s="636" t="s">
        <v>225</v>
      </c>
      <c r="F13" s="636" t="s">
        <v>155</v>
      </c>
      <c r="G13" s="627">
        <v>3</v>
      </c>
      <c r="H13" s="627">
        <v>3</v>
      </c>
      <c r="I13" s="631">
        <v>30</v>
      </c>
      <c r="J13" s="629">
        <v>57</v>
      </c>
      <c r="K13" s="629">
        <v>13.2</v>
      </c>
      <c r="L13" s="563"/>
    </row>
    <row r="14" spans="1:12" s="17" customFormat="1" ht="24.75" customHeight="1">
      <c r="A14" s="623">
        <v>7</v>
      </c>
      <c r="B14" s="637" t="s">
        <v>33</v>
      </c>
      <c r="C14" s="638" t="s">
        <v>226</v>
      </c>
      <c r="D14" s="639" t="s">
        <v>220</v>
      </c>
      <c r="E14" s="640" t="s">
        <v>227</v>
      </c>
      <c r="F14" s="641" t="s">
        <v>228</v>
      </c>
      <c r="G14" s="627">
        <v>4</v>
      </c>
      <c r="H14" s="627">
        <v>5</v>
      </c>
      <c r="I14" s="628">
        <v>300</v>
      </c>
      <c r="J14" s="629">
        <v>100</v>
      </c>
      <c r="K14" s="629">
        <v>124.5</v>
      </c>
      <c r="L14" s="563"/>
    </row>
    <row r="15" spans="1:12" s="17" customFormat="1" ht="24.75" customHeight="1">
      <c r="A15" s="623">
        <v>8</v>
      </c>
      <c r="B15" s="624" t="s">
        <v>33</v>
      </c>
      <c r="C15" s="642" t="s">
        <v>229</v>
      </c>
      <c r="D15" s="643" t="s">
        <v>220</v>
      </c>
      <c r="E15" s="640" t="s">
        <v>230</v>
      </c>
      <c r="F15" s="636" t="s">
        <v>155</v>
      </c>
      <c r="G15" s="627">
        <v>10</v>
      </c>
      <c r="H15" s="627">
        <v>10</v>
      </c>
      <c r="I15" s="631">
        <v>20</v>
      </c>
      <c r="J15" s="629">
        <v>1</v>
      </c>
      <c r="K15" s="629">
        <v>7.2</v>
      </c>
      <c r="L15" s="563"/>
    </row>
    <row r="16" spans="1:12" s="17" customFormat="1" ht="24.75" customHeight="1">
      <c r="A16" s="644">
        <v>9</v>
      </c>
      <c r="B16" s="645" t="s">
        <v>33</v>
      </c>
      <c r="C16" s="646" t="s">
        <v>231</v>
      </c>
      <c r="D16" s="647" t="s">
        <v>220</v>
      </c>
      <c r="E16" s="648" t="s">
        <v>232</v>
      </c>
      <c r="F16" s="649" t="s">
        <v>155</v>
      </c>
      <c r="G16" s="650">
        <v>10</v>
      </c>
      <c r="H16" s="650">
        <v>10</v>
      </c>
      <c r="I16" s="651">
        <v>20</v>
      </c>
      <c r="J16" s="652">
        <v>1</v>
      </c>
      <c r="K16" s="652">
        <v>7.2</v>
      </c>
      <c r="L16" s="466"/>
    </row>
    <row r="17" spans="1:13" s="146" customFormat="1" ht="26.25" customHeight="1" thickBot="1">
      <c r="A17" s="156"/>
      <c r="B17" s="157"/>
      <c r="C17" s="199"/>
      <c r="D17" s="200"/>
      <c r="E17" s="200"/>
      <c r="F17" s="200"/>
      <c r="G17" s="201"/>
      <c r="H17" s="201"/>
      <c r="I17" s="203"/>
      <c r="J17" s="203"/>
      <c r="K17" s="211"/>
      <c r="L17" s="389"/>
      <c r="M17" s="17"/>
    </row>
    <row r="18" spans="1:13">
      <c r="M18" s="17"/>
    </row>
    <row r="19" spans="1:13">
      <c r="M19" s="17"/>
    </row>
    <row r="20" spans="1:13">
      <c r="M20" s="17"/>
    </row>
    <row r="21" spans="1:13">
      <c r="M21" s="17"/>
    </row>
    <row r="22" spans="1:13">
      <c r="M22" s="17"/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workbookViewId="0">
      <selection activeCell="K6" sqref="K6:K7"/>
    </sheetView>
  </sheetViews>
  <sheetFormatPr defaultRowHeight="13.5"/>
  <cols>
    <col min="1" max="1" width="4.5546875" customWidth="1"/>
    <col min="2" max="2" width="7.77734375" customWidth="1"/>
    <col min="3" max="3" width="26.21875" customWidth="1"/>
    <col min="4" max="4" width="7.5546875" customWidth="1"/>
    <col min="5" max="6" width="7.5546875" style="30" customWidth="1"/>
    <col min="7" max="8" width="5.77734375" customWidth="1"/>
    <col min="9" max="9" width="8.44140625" customWidth="1"/>
    <col min="10" max="10" width="8.44140625" style="1" customWidth="1"/>
    <col min="11" max="11" width="8.44140625" customWidth="1"/>
    <col min="12" max="12" width="6" customWidth="1"/>
  </cols>
  <sheetData>
    <row r="1" spans="1:13" ht="24.95" customHeight="1">
      <c r="J1" s="3"/>
    </row>
    <row r="2" spans="1:13" ht="24.95" customHeight="1">
      <c r="A2" s="6" t="s">
        <v>16</v>
      </c>
      <c r="B2" s="3"/>
      <c r="C2" s="3"/>
      <c r="D2" s="3"/>
      <c r="E2" s="28"/>
      <c r="F2" s="28"/>
      <c r="G2" s="3"/>
      <c r="H2" s="3"/>
      <c r="I2" s="3"/>
      <c r="J2" s="3"/>
      <c r="K2" s="3"/>
      <c r="L2" s="2"/>
    </row>
    <row r="3" spans="1:13" ht="24.95" customHeight="1">
      <c r="A3" s="1"/>
      <c r="B3" s="1"/>
      <c r="E3" s="29"/>
      <c r="F3" s="29"/>
      <c r="G3" s="1"/>
      <c r="H3" s="1"/>
      <c r="I3" s="1"/>
      <c r="K3" s="1"/>
    </row>
    <row r="4" spans="1:13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3" s="17" customFormat="1" ht="24.95" customHeight="1">
      <c r="A5" s="960"/>
      <c r="B5" s="958"/>
      <c r="C5" s="45" t="s">
        <v>62</v>
      </c>
      <c r="D5" s="45" t="s">
        <v>31</v>
      </c>
      <c r="E5" s="42" t="s">
        <v>11</v>
      </c>
      <c r="F5" s="42" t="s">
        <v>88</v>
      </c>
      <c r="G5" s="189" t="s">
        <v>82</v>
      </c>
      <c r="H5" s="189" t="s">
        <v>79</v>
      </c>
      <c r="I5" s="958"/>
      <c r="J5" s="958"/>
      <c r="K5" s="958"/>
      <c r="L5" s="955"/>
    </row>
    <row r="6" spans="1:13" s="17" customFormat="1" ht="30.7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20</v>
      </c>
      <c r="J6" s="197">
        <f>+J7</f>
        <v>769</v>
      </c>
      <c r="K6" s="197">
        <f>+K7</f>
        <v>12.18</v>
      </c>
      <c r="L6" s="134"/>
    </row>
    <row r="7" spans="1:13" s="17" customFormat="1" ht="30.75" customHeight="1">
      <c r="A7" s="565" t="s">
        <v>59</v>
      </c>
      <c r="B7" s="953" t="s">
        <v>33</v>
      </c>
      <c r="C7" s="953"/>
      <c r="D7" s="463"/>
      <c r="E7" s="578" t="s">
        <v>15</v>
      </c>
      <c r="F7" s="578" t="s">
        <v>59</v>
      </c>
      <c r="G7" s="506" t="s">
        <v>59</v>
      </c>
      <c r="H7" s="506" t="s">
        <v>59</v>
      </c>
      <c r="I7" s="464">
        <f>SUM(I8:I9)</f>
        <v>20</v>
      </c>
      <c r="J7" s="464">
        <f>SUM(J8:J9)</f>
        <v>769</v>
      </c>
      <c r="K7" s="848">
        <f>SUM(K8:K9)</f>
        <v>12.18</v>
      </c>
      <c r="L7" s="465"/>
    </row>
    <row r="8" spans="1:13" s="146" customFormat="1" ht="30.75" customHeight="1">
      <c r="A8" s="706">
        <v>1</v>
      </c>
      <c r="B8" s="707" t="s">
        <v>33</v>
      </c>
      <c r="C8" s="708" t="s">
        <v>233</v>
      </c>
      <c r="D8" s="709" t="s">
        <v>234</v>
      </c>
      <c r="E8" s="709" t="s">
        <v>235</v>
      </c>
      <c r="F8" s="710" t="s">
        <v>155</v>
      </c>
      <c r="G8" s="711">
        <v>3</v>
      </c>
      <c r="H8" s="711">
        <v>3</v>
      </c>
      <c r="I8" s="712">
        <v>10</v>
      </c>
      <c r="J8" s="712">
        <v>719</v>
      </c>
      <c r="K8" s="713">
        <v>8.18</v>
      </c>
      <c r="L8" s="714"/>
      <c r="M8" s="17"/>
    </row>
    <row r="9" spans="1:13" ht="21.75" customHeight="1">
      <c r="A9" s="698">
        <v>2</v>
      </c>
      <c r="B9" s="699" t="s">
        <v>33</v>
      </c>
      <c r="C9" s="700" t="s">
        <v>236</v>
      </c>
      <c r="D9" s="701" t="s">
        <v>237</v>
      </c>
      <c r="E9" s="702" t="s">
        <v>238</v>
      </c>
      <c r="F9" s="702" t="s">
        <v>155</v>
      </c>
      <c r="G9" s="703">
        <v>2</v>
      </c>
      <c r="H9" s="703">
        <v>2</v>
      </c>
      <c r="I9" s="704">
        <v>10</v>
      </c>
      <c r="J9" s="704">
        <v>50</v>
      </c>
      <c r="K9" s="705">
        <v>4</v>
      </c>
      <c r="L9" s="17"/>
      <c r="M9" s="17"/>
    </row>
    <row r="10" spans="1:13">
      <c r="M10" s="17"/>
    </row>
    <row r="11" spans="1:13">
      <c r="M11" s="17"/>
    </row>
    <row r="12" spans="1:13">
      <c r="M12" s="17"/>
    </row>
    <row r="13" spans="1:13">
      <c r="M13" s="17"/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4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topLeftCell="A4" zoomScaleSheetLayoutView="100" workbookViewId="0">
      <selection activeCell="C28" sqref="C28"/>
    </sheetView>
  </sheetViews>
  <sheetFormatPr defaultRowHeight="13.5"/>
  <cols>
    <col min="1" max="1" width="5.77734375" customWidth="1"/>
    <col min="2" max="2" width="7.44140625" customWidth="1"/>
    <col min="3" max="3" width="27.5546875" customWidth="1"/>
    <col min="4" max="4" width="8.109375" customWidth="1"/>
    <col min="5" max="5" width="8.44140625" style="30" customWidth="1"/>
    <col min="6" max="6" width="6.44140625" style="30" customWidth="1"/>
    <col min="7" max="7" width="4.88671875" customWidth="1"/>
    <col min="8" max="8" width="5" customWidth="1"/>
    <col min="9" max="9" width="8.6640625" customWidth="1"/>
    <col min="10" max="10" width="8.44140625" style="1" customWidth="1"/>
    <col min="11" max="11" width="7" customWidth="1"/>
    <col min="12" max="12" width="5.44140625" customWidth="1"/>
  </cols>
  <sheetData>
    <row r="1" spans="1:12" ht="24.95" customHeight="1">
      <c r="J1" s="3"/>
    </row>
    <row r="2" spans="1:12" ht="24.95" customHeight="1">
      <c r="A2" s="6" t="s">
        <v>76</v>
      </c>
      <c r="B2" s="3"/>
      <c r="C2" s="3"/>
      <c r="D2" s="3"/>
      <c r="E2" s="28"/>
      <c r="F2" s="28"/>
      <c r="G2" s="3"/>
      <c r="H2" s="3"/>
      <c r="I2" s="3"/>
      <c r="J2" s="3"/>
      <c r="K2" s="3"/>
      <c r="L2" s="3"/>
    </row>
    <row r="3" spans="1:12" ht="24.95" customHeight="1" thickBot="1">
      <c r="A3" s="1"/>
      <c r="B3" s="1"/>
      <c r="E3" s="29"/>
      <c r="F3" s="29"/>
      <c r="G3" s="1"/>
      <c r="H3" s="1"/>
      <c r="I3" s="1"/>
      <c r="K3" s="1"/>
      <c r="L3" s="1"/>
    </row>
    <row r="4" spans="1:12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2" s="17" customFormat="1" ht="24.95" customHeight="1">
      <c r="A5" s="960"/>
      <c r="B5" s="958"/>
      <c r="C5" s="45" t="s">
        <v>62</v>
      </c>
      <c r="D5" s="45" t="s">
        <v>31</v>
      </c>
      <c r="E5" s="42" t="s">
        <v>11</v>
      </c>
      <c r="F5" s="42" t="s">
        <v>88</v>
      </c>
      <c r="G5" s="189" t="s">
        <v>82</v>
      </c>
      <c r="H5" s="189" t="s">
        <v>79</v>
      </c>
      <c r="I5" s="958"/>
      <c r="J5" s="958"/>
      <c r="K5" s="958"/>
      <c r="L5" s="955"/>
    </row>
    <row r="6" spans="1:12" s="76" customFormat="1" ht="24.9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+I7+I13</f>
        <v>930</v>
      </c>
      <c r="J6" s="197">
        <f>+J7+J13</f>
        <v>2366</v>
      </c>
      <c r="K6" s="197">
        <f>+K7+K13</f>
        <v>257.577</v>
      </c>
      <c r="L6" s="161"/>
    </row>
    <row r="7" spans="1:12" s="76" customFormat="1" ht="24.75" customHeight="1">
      <c r="A7" s="462" t="s">
        <v>59</v>
      </c>
      <c r="B7" s="953" t="s">
        <v>33</v>
      </c>
      <c r="C7" s="953"/>
      <c r="D7" s="463"/>
      <c r="E7" s="578" t="s">
        <v>15</v>
      </c>
      <c r="F7" s="715" t="s">
        <v>59</v>
      </c>
      <c r="G7" s="506" t="s">
        <v>59</v>
      </c>
      <c r="H7" s="506" t="s">
        <v>59</v>
      </c>
      <c r="I7" s="464">
        <f>SUM(I8:I12)</f>
        <v>310</v>
      </c>
      <c r="J7" s="464">
        <f t="shared" ref="J7:K7" si="0">SUM(J8:J12)</f>
        <v>1823</v>
      </c>
      <c r="K7" s="848">
        <f t="shared" si="0"/>
        <v>139.61999999999998</v>
      </c>
      <c r="L7" s="671"/>
    </row>
    <row r="8" spans="1:12" s="76" customFormat="1" ht="18.75" customHeight="1">
      <c r="A8" s="716">
        <v>1</v>
      </c>
      <c r="B8" s="717" t="s">
        <v>33</v>
      </c>
      <c r="C8" s="718" t="s">
        <v>239</v>
      </c>
      <c r="D8" s="718" t="s">
        <v>240</v>
      </c>
      <c r="E8" s="718" t="s">
        <v>241</v>
      </c>
      <c r="F8" s="718" t="s">
        <v>242</v>
      </c>
      <c r="G8" s="719">
        <v>8</v>
      </c>
      <c r="H8" s="719">
        <v>8</v>
      </c>
      <c r="I8" s="720">
        <v>120</v>
      </c>
      <c r="J8" s="720">
        <v>57</v>
      </c>
      <c r="K8" s="720">
        <v>49.32</v>
      </c>
      <c r="L8" s="547"/>
    </row>
    <row r="9" spans="1:12" s="76" customFormat="1" ht="18.75" customHeight="1">
      <c r="A9" s="721">
        <v>2</v>
      </c>
      <c r="B9" s="722" t="s">
        <v>33</v>
      </c>
      <c r="C9" s="723" t="s">
        <v>243</v>
      </c>
      <c r="D9" s="723" t="s">
        <v>244</v>
      </c>
      <c r="E9" s="723" t="s">
        <v>245</v>
      </c>
      <c r="F9" s="723" t="s">
        <v>155</v>
      </c>
      <c r="G9" s="724">
        <v>9</v>
      </c>
      <c r="H9" s="724">
        <v>9</v>
      </c>
      <c r="I9" s="725">
        <v>50</v>
      </c>
      <c r="J9" s="725">
        <v>70</v>
      </c>
      <c r="K9" s="725">
        <v>21</v>
      </c>
      <c r="L9" s="312"/>
    </row>
    <row r="10" spans="1:12" s="146" customFormat="1" ht="18.75" customHeight="1">
      <c r="A10" s="721">
        <v>3</v>
      </c>
      <c r="B10" s="722" t="s">
        <v>33</v>
      </c>
      <c r="C10" s="723" t="s">
        <v>243</v>
      </c>
      <c r="D10" s="723" t="s">
        <v>244</v>
      </c>
      <c r="E10" s="723" t="s">
        <v>246</v>
      </c>
      <c r="F10" s="723" t="s">
        <v>155</v>
      </c>
      <c r="G10" s="724">
        <v>9</v>
      </c>
      <c r="H10" s="724">
        <v>9</v>
      </c>
      <c r="I10" s="725">
        <v>100</v>
      </c>
      <c r="J10" s="725">
        <v>40</v>
      </c>
      <c r="K10" s="725">
        <v>41.1</v>
      </c>
      <c r="L10" s="312"/>
    </row>
    <row r="11" spans="1:12" s="146" customFormat="1" ht="18.75" customHeight="1">
      <c r="A11" s="721">
        <v>4</v>
      </c>
      <c r="B11" s="722" t="s">
        <v>33</v>
      </c>
      <c r="C11" s="723" t="s">
        <v>247</v>
      </c>
      <c r="D11" s="723" t="s">
        <v>248</v>
      </c>
      <c r="E11" s="723">
        <v>270</v>
      </c>
      <c r="F11" s="723" t="s">
        <v>155</v>
      </c>
      <c r="G11" s="726">
        <v>10</v>
      </c>
      <c r="H11" s="727">
        <v>10</v>
      </c>
      <c r="I11" s="725">
        <v>20</v>
      </c>
      <c r="J11" s="725">
        <v>1027</v>
      </c>
      <c r="K11" s="725">
        <v>14.1</v>
      </c>
      <c r="L11" s="312"/>
    </row>
    <row r="12" spans="1:12" s="146" customFormat="1" ht="18.75" customHeight="1" thickBot="1">
      <c r="A12" s="728">
        <v>5</v>
      </c>
      <c r="B12" s="729" t="s">
        <v>33</v>
      </c>
      <c r="C12" s="730" t="s">
        <v>249</v>
      </c>
      <c r="D12" s="730" t="s">
        <v>240</v>
      </c>
      <c r="E12" s="730">
        <v>535</v>
      </c>
      <c r="F12" s="730" t="s">
        <v>155</v>
      </c>
      <c r="G12" s="731">
        <v>9</v>
      </c>
      <c r="H12" s="731">
        <v>9</v>
      </c>
      <c r="I12" s="732">
        <v>20</v>
      </c>
      <c r="J12" s="732">
        <v>629</v>
      </c>
      <c r="K12" s="732">
        <v>14.1</v>
      </c>
      <c r="L12" s="284"/>
    </row>
    <row r="13" spans="1:12" s="76" customFormat="1" ht="24.75" customHeight="1">
      <c r="A13" s="565" t="s">
        <v>59</v>
      </c>
      <c r="B13" s="973" t="s">
        <v>55</v>
      </c>
      <c r="C13" s="974"/>
      <c r="D13" s="788"/>
      <c r="E13" s="578" t="s">
        <v>15</v>
      </c>
      <c r="F13" s="578" t="s">
        <v>59</v>
      </c>
      <c r="G13" s="506" t="s">
        <v>59</v>
      </c>
      <c r="H13" s="506" t="s">
        <v>59</v>
      </c>
      <c r="I13" s="829">
        <f>SUM(I14:I16)</f>
        <v>620</v>
      </c>
      <c r="J13" s="829">
        <f>SUM(J14:J16)</f>
        <v>543</v>
      </c>
      <c r="K13" s="829">
        <f>SUM(K14:K16)</f>
        <v>117.95699999999999</v>
      </c>
      <c r="L13" s="830"/>
    </row>
    <row r="14" spans="1:12" s="146" customFormat="1" ht="20.100000000000001" customHeight="1">
      <c r="A14" s="796">
        <v>1</v>
      </c>
      <c r="B14" s="795" t="s">
        <v>7</v>
      </c>
      <c r="C14" s="794" t="s">
        <v>509</v>
      </c>
      <c r="D14" s="793" t="s">
        <v>445</v>
      </c>
      <c r="E14" s="793" t="s">
        <v>445</v>
      </c>
      <c r="F14" s="793" t="s">
        <v>445</v>
      </c>
      <c r="G14" s="793" t="s">
        <v>250</v>
      </c>
      <c r="H14" s="793" t="s">
        <v>448</v>
      </c>
      <c r="I14" s="792">
        <v>240</v>
      </c>
      <c r="J14" s="792">
        <v>513</v>
      </c>
      <c r="K14" s="791">
        <v>72</v>
      </c>
      <c r="L14" s="790" t="s">
        <v>427</v>
      </c>
    </row>
    <row r="15" spans="1:12" s="146" customFormat="1" ht="20.100000000000001" customHeight="1">
      <c r="A15" s="805">
        <v>2</v>
      </c>
      <c r="B15" s="801" t="s">
        <v>7</v>
      </c>
      <c r="C15" s="800" t="s">
        <v>510</v>
      </c>
      <c r="D15" s="804" t="s">
        <v>443</v>
      </c>
      <c r="E15" s="804" t="s">
        <v>443</v>
      </c>
      <c r="F15" s="804" t="s">
        <v>444</v>
      </c>
      <c r="G15" s="804" t="s">
        <v>250</v>
      </c>
      <c r="H15" s="804" t="s">
        <v>448</v>
      </c>
      <c r="I15" s="799">
        <v>100</v>
      </c>
      <c r="J15" s="799">
        <v>30</v>
      </c>
      <c r="K15" s="803">
        <v>30</v>
      </c>
      <c r="L15" s="802" t="s">
        <v>427</v>
      </c>
    </row>
    <row r="16" spans="1:12" s="146" customFormat="1" ht="20.100000000000001" customHeight="1">
      <c r="A16" s="805">
        <v>3</v>
      </c>
      <c r="B16" s="801" t="s">
        <v>7</v>
      </c>
      <c r="C16" s="800" t="s">
        <v>511</v>
      </c>
      <c r="D16" s="804" t="s">
        <v>445</v>
      </c>
      <c r="E16" s="804" t="s">
        <v>512</v>
      </c>
      <c r="F16" s="804" t="s">
        <v>513</v>
      </c>
      <c r="G16" s="804" t="s">
        <v>250</v>
      </c>
      <c r="H16" s="804" t="s">
        <v>448</v>
      </c>
      <c r="I16" s="799">
        <v>280</v>
      </c>
      <c r="J16" s="799">
        <v>0</v>
      </c>
      <c r="K16" s="803">
        <v>15.957000000000001</v>
      </c>
      <c r="L16" s="802" t="s">
        <v>427</v>
      </c>
    </row>
  </sheetData>
  <mergeCells count="11">
    <mergeCell ref="L4:L5"/>
    <mergeCell ref="G4:H4"/>
    <mergeCell ref="I4:I5"/>
    <mergeCell ref="K4:K5"/>
    <mergeCell ref="J4:J5"/>
    <mergeCell ref="A6:F6"/>
    <mergeCell ref="B13:C13"/>
    <mergeCell ref="B7:C7"/>
    <mergeCell ref="A4:A5"/>
    <mergeCell ref="B4:B5"/>
    <mergeCell ref="C4:F4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workbookViewId="0">
      <selection activeCell="M22" sqref="M22"/>
    </sheetView>
  </sheetViews>
  <sheetFormatPr defaultRowHeight="13.5"/>
  <cols>
    <col min="1" max="1" width="5.77734375" customWidth="1"/>
    <col min="2" max="2" width="6.77734375" customWidth="1"/>
    <col min="3" max="3" width="25.77734375" customWidth="1"/>
    <col min="4" max="4" width="7.5546875" customWidth="1"/>
    <col min="5" max="6" width="7.5546875" style="30" customWidth="1"/>
    <col min="7" max="8" width="5.77734375" customWidth="1"/>
    <col min="9" max="9" width="8.44140625" style="27" customWidth="1"/>
    <col min="10" max="10" width="8.44140625" style="1" customWidth="1"/>
    <col min="11" max="11" width="8.44140625" style="25" customWidth="1"/>
    <col min="12" max="12" width="6.33203125" customWidth="1"/>
  </cols>
  <sheetData>
    <row r="1" spans="1:15" ht="24.95" customHeight="1">
      <c r="J1" s="3"/>
    </row>
    <row r="2" spans="1:15" ht="24.95" customHeight="1">
      <c r="A2" s="6" t="s">
        <v>42</v>
      </c>
      <c r="B2" s="3"/>
      <c r="C2" s="3"/>
      <c r="D2" s="3"/>
      <c r="E2" s="28"/>
      <c r="F2" s="28"/>
      <c r="G2" s="3"/>
      <c r="H2" s="3"/>
      <c r="I2" s="26"/>
      <c r="J2" s="3"/>
      <c r="K2" s="23"/>
      <c r="L2" s="2"/>
    </row>
    <row r="3" spans="1:15" ht="24.95" customHeight="1" thickBot="1">
      <c r="A3" s="1"/>
      <c r="B3" s="1"/>
      <c r="E3" s="29"/>
      <c r="F3" s="29"/>
      <c r="G3" s="1"/>
      <c r="H3" s="1"/>
      <c r="I3" s="21"/>
      <c r="K3" s="24"/>
    </row>
    <row r="4" spans="1:15" s="17" customFormat="1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75" t="s">
        <v>72</v>
      </c>
      <c r="H4" s="975"/>
      <c r="I4" s="949" t="s">
        <v>73</v>
      </c>
      <c r="J4" s="946" t="s">
        <v>53</v>
      </c>
      <c r="K4" s="976" t="s">
        <v>64</v>
      </c>
      <c r="L4" s="942" t="s">
        <v>57</v>
      </c>
    </row>
    <row r="5" spans="1:15" s="17" customFormat="1" ht="24.95" customHeight="1">
      <c r="A5" s="945"/>
      <c r="B5" s="947"/>
      <c r="C5" s="95" t="s">
        <v>62</v>
      </c>
      <c r="D5" s="95" t="s">
        <v>31</v>
      </c>
      <c r="E5" s="77" t="s">
        <v>11</v>
      </c>
      <c r="F5" s="77" t="s">
        <v>88</v>
      </c>
      <c r="G5" s="99" t="s">
        <v>82</v>
      </c>
      <c r="H5" s="99" t="s">
        <v>79</v>
      </c>
      <c r="I5" s="950"/>
      <c r="J5" s="947"/>
      <c r="K5" s="977"/>
      <c r="L5" s="943"/>
    </row>
    <row r="6" spans="1:15" s="76" customFormat="1" ht="26.2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405</v>
      </c>
      <c r="J6" s="197">
        <f>+J7</f>
        <v>349</v>
      </c>
      <c r="K6" s="197">
        <f>+K7</f>
        <v>122</v>
      </c>
      <c r="L6" s="134"/>
    </row>
    <row r="7" spans="1:15" s="76" customFormat="1" ht="26.25" customHeight="1">
      <c r="A7" s="565" t="s">
        <v>59</v>
      </c>
      <c r="B7" s="953" t="s">
        <v>55</v>
      </c>
      <c r="C7" s="953"/>
      <c r="D7" s="788"/>
      <c r="E7" s="578" t="s">
        <v>15</v>
      </c>
      <c r="F7" s="578" t="s">
        <v>59</v>
      </c>
      <c r="G7" s="506" t="s">
        <v>59</v>
      </c>
      <c r="H7" s="506" t="s">
        <v>59</v>
      </c>
      <c r="I7" s="823">
        <f>SUM(I8:I13)</f>
        <v>405</v>
      </c>
      <c r="J7" s="823">
        <f t="shared" ref="J7:K7" si="0">SUM(J8:J13)</f>
        <v>349</v>
      </c>
      <c r="K7" s="848">
        <f t="shared" si="0"/>
        <v>122</v>
      </c>
      <c r="L7" s="824"/>
    </row>
    <row r="8" spans="1:15" s="164" customFormat="1" ht="20.100000000000001" customHeight="1">
      <c r="A8" s="819">
        <v>1</v>
      </c>
      <c r="B8" s="819" t="s">
        <v>7</v>
      </c>
      <c r="C8" s="822" t="s">
        <v>446</v>
      </c>
      <c r="D8" s="819" t="s">
        <v>447</v>
      </c>
      <c r="E8" s="819" t="s">
        <v>447</v>
      </c>
      <c r="F8" s="819" t="s">
        <v>447</v>
      </c>
      <c r="G8" s="819" t="s">
        <v>250</v>
      </c>
      <c r="H8" s="819" t="s">
        <v>448</v>
      </c>
      <c r="I8" s="820">
        <v>115</v>
      </c>
      <c r="J8" s="820">
        <v>12</v>
      </c>
      <c r="K8" s="820">
        <v>35</v>
      </c>
      <c r="L8" s="819" t="s">
        <v>427</v>
      </c>
      <c r="M8" s="76"/>
      <c r="N8" s="163"/>
      <c r="O8" s="163"/>
    </row>
    <row r="9" spans="1:15" s="164" customFormat="1" ht="20.100000000000001" customHeight="1">
      <c r="A9" s="817">
        <v>2</v>
      </c>
      <c r="B9" s="817" t="s">
        <v>7</v>
      </c>
      <c r="C9" s="821" t="s">
        <v>449</v>
      </c>
      <c r="D9" s="817" t="s">
        <v>447</v>
      </c>
      <c r="E9" s="817" t="s">
        <v>447</v>
      </c>
      <c r="F9" s="817" t="s">
        <v>447</v>
      </c>
      <c r="G9" s="817" t="s">
        <v>250</v>
      </c>
      <c r="H9" s="817" t="s">
        <v>448</v>
      </c>
      <c r="I9" s="818">
        <v>30</v>
      </c>
      <c r="J9" s="818">
        <v>6</v>
      </c>
      <c r="K9" s="818">
        <v>9</v>
      </c>
      <c r="L9" s="817" t="s">
        <v>427</v>
      </c>
      <c r="M9" s="76"/>
      <c r="N9" s="163"/>
      <c r="O9" s="163"/>
    </row>
    <row r="10" spans="1:15" ht="20.100000000000001" customHeight="1">
      <c r="A10" s="817">
        <v>3</v>
      </c>
      <c r="B10" s="817" t="s">
        <v>7</v>
      </c>
      <c r="C10" s="821" t="s">
        <v>450</v>
      </c>
      <c r="D10" s="817" t="s">
        <v>451</v>
      </c>
      <c r="E10" s="817" t="s">
        <v>451</v>
      </c>
      <c r="F10" s="817" t="s">
        <v>451</v>
      </c>
      <c r="G10" s="817" t="s">
        <v>250</v>
      </c>
      <c r="H10" s="817" t="s">
        <v>448</v>
      </c>
      <c r="I10" s="818">
        <v>60</v>
      </c>
      <c r="J10" s="818">
        <v>276</v>
      </c>
      <c r="K10" s="818">
        <v>18</v>
      </c>
      <c r="L10" s="817" t="s">
        <v>427</v>
      </c>
      <c r="M10" s="76"/>
    </row>
    <row r="11" spans="1:15" ht="20.100000000000001" customHeight="1">
      <c r="A11" s="817">
        <v>4</v>
      </c>
      <c r="B11" s="817" t="s">
        <v>7</v>
      </c>
      <c r="C11" s="821" t="s">
        <v>452</v>
      </c>
      <c r="D11" s="817" t="s">
        <v>453</v>
      </c>
      <c r="E11" s="817" t="s">
        <v>453</v>
      </c>
      <c r="F11" s="817" t="s">
        <v>453</v>
      </c>
      <c r="G11" s="817" t="s">
        <v>454</v>
      </c>
      <c r="H11" s="817" t="s">
        <v>448</v>
      </c>
      <c r="I11" s="818">
        <v>50</v>
      </c>
      <c r="J11" s="818">
        <v>15</v>
      </c>
      <c r="K11" s="818">
        <v>15</v>
      </c>
      <c r="L11" s="817" t="s">
        <v>427</v>
      </c>
      <c r="M11" s="76"/>
    </row>
    <row r="12" spans="1:15" ht="20.100000000000001" customHeight="1">
      <c r="A12" s="817">
        <v>5</v>
      </c>
      <c r="B12" s="817" t="s">
        <v>7</v>
      </c>
      <c r="C12" s="821" t="s">
        <v>455</v>
      </c>
      <c r="D12" s="817" t="s">
        <v>453</v>
      </c>
      <c r="E12" s="817" t="s">
        <v>453</v>
      </c>
      <c r="F12" s="817" t="s">
        <v>453</v>
      </c>
      <c r="G12" s="817" t="s">
        <v>454</v>
      </c>
      <c r="H12" s="817" t="s">
        <v>448</v>
      </c>
      <c r="I12" s="818">
        <v>100</v>
      </c>
      <c r="J12" s="818">
        <v>30</v>
      </c>
      <c r="K12" s="818">
        <v>30</v>
      </c>
      <c r="L12" s="817" t="s">
        <v>427</v>
      </c>
      <c r="M12" s="76"/>
    </row>
    <row r="13" spans="1:15" ht="20.100000000000001" customHeight="1">
      <c r="A13" s="817">
        <v>6</v>
      </c>
      <c r="B13" s="817" t="s">
        <v>7</v>
      </c>
      <c r="C13" s="821" t="s">
        <v>456</v>
      </c>
      <c r="D13" s="817" t="s">
        <v>453</v>
      </c>
      <c r="E13" s="817" t="s">
        <v>453</v>
      </c>
      <c r="F13" s="817" t="s">
        <v>453</v>
      </c>
      <c r="G13" s="817" t="s">
        <v>454</v>
      </c>
      <c r="H13" s="817" t="s">
        <v>448</v>
      </c>
      <c r="I13" s="818">
        <v>50</v>
      </c>
      <c r="J13" s="818">
        <v>10</v>
      </c>
      <c r="K13" s="818">
        <v>15</v>
      </c>
      <c r="L13" s="817" t="s">
        <v>427</v>
      </c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1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workbookViewId="0">
      <selection activeCell="L20" sqref="L20"/>
    </sheetView>
  </sheetViews>
  <sheetFormatPr defaultRowHeight="13.5"/>
  <cols>
    <col min="1" max="1" width="5.77734375" customWidth="1"/>
    <col min="2" max="2" width="6.5546875" customWidth="1"/>
    <col min="3" max="3" width="26.77734375" customWidth="1"/>
    <col min="4" max="4" width="8.109375" customWidth="1"/>
    <col min="5" max="6" width="8.109375" style="30" customWidth="1"/>
    <col min="7" max="7" width="5.33203125" customWidth="1"/>
    <col min="8" max="8" width="5.21875" customWidth="1"/>
    <col min="9" max="9" width="9" style="22" customWidth="1"/>
    <col min="10" max="10" width="8.33203125" style="1" customWidth="1"/>
    <col min="11" max="11" width="8.33203125" style="25" customWidth="1"/>
    <col min="12" max="12" width="5.44140625" customWidth="1"/>
  </cols>
  <sheetData>
    <row r="1" spans="1:15" ht="24.95" customHeight="1">
      <c r="J1" s="3"/>
    </row>
    <row r="2" spans="1:15" ht="24.95" customHeight="1">
      <c r="A2" s="6" t="s">
        <v>2</v>
      </c>
      <c r="B2" s="3"/>
      <c r="C2" s="3"/>
      <c r="D2" s="3"/>
      <c r="E2" s="28"/>
      <c r="F2" s="28"/>
      <c r="G2" s="3"/>
      <c r="H2" s="3"/>
      <c r="I2" s="20"/>
      <c r="J2" s="3"/>
      <c r="K2" s="23"/>
      <c r="L2" s="2"/>
    </row>
    <row r="3" spans="1:15" ht="24.95" customHeight="1" thickBot="1">
      <c r="A3" s="1"/>
      <c r="B3" s="1"/>
      <c r="E3" s="29"/>
      <c r="F3" s="29"/>
      <c r="G3" s="1"/>
      <c r="H3" s="1"/>
      <c r="I3" s="21"/>
      <c r="K3" s="24"/>
    </row>
    <row r="4" spans="1:15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69" t="s">
        <v>73</v>
      </c>
      <c r="J4" s="957" t="s">
        <v>53</v>
      </c>
      <c r="K4" s="971" t="s">
        <v>64</v>
      </c>
      <c r="L4" s="954" t="s">
        <v>57</v>
      </c>
    </row>
    <row r="5" spans="1:15" s="17" customFormat="1" ht="24.95" customHeight="1">
      <c r="A5" s="960"/>
      <c r="B5" s="958"/>
      <c r="C5" s="45" t="s">
        <v>62</v>
      </c>
      <c r="D5" s="45" t="s">
        <v>31</v>
      </c>
      <c r="E5" s="42" t="s">
        <v>11</v>
      </c>
      <c r="F5" s="42" t="s">
        <v>88</v>
      </c>
      <c r="G5" s="789" t="s">
        <v>82</v>
      </c>
      <c r="H5" s="789" t="s">
        <v>79</v>
      </c>
      <c r="I5" s="978"/>
      <c r="J5" s="958"/>
      <c r="K5" s="979"/>
      <c r="L5" s="955"/>
    </row>
    <row r="6" spans="1:15" s="76" customFormat="1" ht="26.2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825">
        <f>+I7</f>
        <v>230</v>
      </c>
      <c r="J6" s="825">
        <f>+J7</f>
        <v>660</v>
      </c>
      <c r="K6" s="825">
        <f>+K7</f>
        <v>69</v>
      </c>
      <c r="L6" s="134"/>
      <c r="M6" s="17"/>
    </row>
    <row r="7" spans="1:15" s="76" customFormat="1" ht="26.25" customHeight="1">
      <c r="A7" s="565" t="s">
        <v>59</v>
      </c>
      <c r="B7" s="953" t="s">
        <v>55</v>
      </c>
      <c r="C7" s="953"/>
      <c r="D7" s="788"/>
      <c r="E7" s="578" t="s">
        <v>15</v>
      </c>
      <c r="F7" s="578" t="s">
        <v>59</v>
      </c>
      <c r="G7" s="506" t="s">
        <v>59</v>
      </c>
      <c r="H7" s="506" t="s">
        <v>59</v>
      </c>
      <c r="I7" s="829">
        <f>SUM(I8:I9)</f>
        <v>230</v>
      </c>
      <c r="J7" s="829">
        <f t="shared" ref="J7:K7" si="0">SUM(J8:J9)</f>
        <v>660</v>
      </c>
      <c r="K7" s="829">
        <f t="shared" si="0"/>
        <v>69</v>
      </c>
      <c r="L7" s="831"/>
      <c r="M7" s="17"/>
    </row>
    <row r="8" spans="1:15" s="146" customFormat="1" ht="26.25" customHeight="1">
      <c r="A8" s="832">
        <v>1</v>
      </c>
      <c r="B8" s="826" t="s">
        <v>7</v>
      </c>
      <c r="C8" s="833" t="s">
        <v>457</v>
      </c>
      <c r="D8" s="826" t="s">
        <v>458</v>
      </c>
      <c r="E8" s="826" t="s">
        <v>458</v>
      </c>
      <c r="F8" s="826" t="s">
        <v>458</v>
      </c>
      <c r="G8" s="826" t="s">
        <v>250</v>
      </c>
      <c r="H8" s="826" t="s">
        <v>448</v>
      </c>
      <c r="I8" s="827">
        <v>130</v>
      </c>
      <c r="J8" s="827">
        <v>582</v>
      </c>
      <c r="K8" s="828">
        <v>39</v>
      </c>
      <c r="L8" s="834"/>
      <c r="M8" s="17"/>
      <c r="N8" s="150"/>
      <c r="O8" s="150"/>
    </row>
    <row r="9" spans="1:15" s="146" customFormat="1" ht="26.25" customHeight="1" thickBot="1">
      <c r="A9" s="835">
        <v>2</v>
      </c>
      <c r="B9" s="836" t="s">
        <v>7</v>
      </c>
      <c r="C9" s="837" t="s">
        <v>459</v>
      </c>
      <c r="D9" s="836" t="s">
        <v>460</v>
      </c>
      <c r="E9" s="836" t="s">
        <v>460</v>
      </c>
      <c r="F9" s="836" t="s">
        <v>460</v>
      </c>
      <c r="G9" s="836" t="s">
        <v>250</v>
      </c>
      <c r="H9" s="836" t="s">
        <v>448</v>
      </c>
      <c r="I9" s="838">
        <v>100</v>
      </c>
      <c r="J9" s="838">
        <v>78</v>
      </c>
      <c r="K9" s="839">
        <v>30</v>
      </c>
      <c r="L9" s="840"/>
      <c r="M9" s="17"/>
      <c r="N9" s="150"/>
      <c r="O9" s="150"/>
    </row>
    <row r="10" spans="1:15" s="146" customFormat="1" ht="26.25" customHeight="1">
      <c r="A10" s="737"/>
      <c r="B10" s="737"/>
      <c r="C10" s="738"/>
      <c r="D10" s="739"/>
      <c r="E10" s="739"/>
      <c r="F10" s="739"/>
      <c r="G10" s="739"/>
      <c r="H10" s="739"/>
      <c r="I10" s="815"/>
      <c r="J10" s="815"/>
      <c r="K10" s="798"/>
      <c r="L10" s="737"/>
      <c r="M10" s="797"/>
      <c r="N10" s="150"/>
      <c r="O10" s="150"/>
    </row>
    <row r="11" spans="1:15" s="146" customFormat="1" ht="26.25" customHeight="1">
      <c r="A11" s="737"/>
      <c r="B11" s="737"/>
      <c r="C11" s="738"/>
      <c r="D11" s="739"/>
      <c r="E11" s="739"/>
      <c r="F11" s="739"/>
      <c r="G11" s="739"/>
      <c r="H11" s="739"/>
      <c r="I11" s="815"/>
      <c r="J11" s="815"/>
      <c r="K11" s="798"/>
      <c r="L11" s="737"/>
      <c r="M11" s="797"/>
      <c r="N11" s="150"/>
      <c r="O11" s="150"/>
    </row>
    <row r="12" spans="1:15">
      <c r="M12" s="17"/>
    </row>
    <row r="13" spans="1:15">
      <c r="M13" s="17"/>
    </row>
    <row r="14" spans="1:15">
      <c r="M14" s="17"/>
    </row>
    <row r="15" spans="1:15">
      <c r="M15" s="17"/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1" orientation="portrait" horizontalDpi="300" verticalDpi="300" r:id="rId1"/>
  <headerFooter>
    <oddHeader>&amp;R&amp;F</oddHeader>
    <oddFooter>&amp;C&amp;"돋움,Regular"&amp;P/&amp;N&amp;R&amp;"돋움,Regular"&amp;A구</oddFoot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workbookViewId="0">
      <selection activeCell="L34" sqref="L34"/>
    </sheetView>
  </sheetViews>
  <sheetFormatPr defaultRowHeight="13.5"/>
  <cols>
    <col min="1" max="1" width="5.77734375" style="1" customWidth="1"/>
    <col min="2" max="2" width="6.6640625" customWidth="1"/>
    <col min="3" max="3" width="28.5546875" customWidth="1"/>
    <col min="4" max="4" width="7" customWidth="1"/>
    <col min="5" max="5" width="6.88671875" style="30" customWidth="1"/>
    <col min="6" max="6" width="7.33203125" style="30" customWidth="1"/>
    <col min="7" max="7" width="5" customWidth="1"/>
    <col min="8" max="8" width="4.88671875" customWidth="1"/>
    <col min="9" max="9" width="8.5546875" style="22" customWidth="1"/>
    <col min="10" max="10" width="8.5546875" style="1" customWidth="1"/>
    <col min="11" max="11" width="8.5546875" customWidth="1"/>
    <col min="12" max="12" width="5.6640625" customWidth="1"/>
  </cols>
  <sheetData>
    <row r="1" spans="1:15" ht="24.95" customHeight="1">
      <c r="J1" s="3"/>
    </row>
    <row r="2" spans="1:15" ht="24.95" customHeight="1">
      <c r="A2" s="6" t="s">
        <v>44</v>
      </c>
      <c r="B2" s="3"/>
      <c r="C2" s="3"/>
      <c r="D2" s="3"/>
      <c r="E2" s="28"/>
      <c r="F2" s="28"/>
      <c r="G2" s="3"/>
      <c r="H2" s="3"/>
      <c r="I2" s="20"/>
      <c r="J2" s="3"/>
      <c r="K2" s="3"/>
      <c r="L2" s="2"/>
    </row>
    <row r="3" spans="1:15" ht="24.95" customHeight="1" thickBot="1">
      <c r="B3" s="1"/>
      <c r="E3" s="29"/>
      <c r="F3" s="29"/>
      <c r="G3" s="1"/>
      <c r="H3" s="1"/>
      <c r="I3" s="21"/>
      <c r="K3" s="1"/>
    </row>
    <row r="4" spans="1:15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69" t="s">
        <v>73</v>
      </c>
      <c r="J4" s="957" t="s">
        <v>53</v>
      </c>
      <c r="K4" s="957" t="s">
        <v>64</v>
      </c>
      <c r="L4" s="954" t="s">
        <v>57</v>
      </c>
    </row>
    <row r="5" spans="1:15" s="17" customFormat="1" ht="24.95" customHeight="1" thickBot="1">
      <c r="A5" s="962"/>
      <c r="B5" s="963"/>
      <c r="C5" s="43" t="s">
        <v>62</v>
      </c>
      <c r="D5" s="43" t="s">
        <v>31</v>
      </c>
      <c r="E5" s="44" t="s">
        <v>11</v>
      </c>
      <c r="F5" s="44" t="s">
        <v>88</v>
      </c>
      <c r="G5" s="94" t="s">
        <v>82</v>
      </c>
      <c r="H5" s="94" t="s">
        <v>79</v>
      </c>
      <c r="I5" s="970"/>
      <c r="J5" s="963"/>
      <c r="K5" s="963"/>
      <c r="L5" s="966"/>
    </row>
    <row r="6" spans="1:15" s="76" customFormat="1" ht="22.5" customHeight="1" thickBot="1">
      <c r="A6" s="967" t="s">
        <v>26</v>
      </c>
      <c r="B6" s="968"/>
      <c r="C6" s="968"/>
      <c r="D6" s="967"/>
      <c r="E6" s="968"/>
      <c r="F6" s="968"/>
      <c r="G6" s="138" t="s">
        <v>59</v>
      </c>
      <c r="H6" s="138" t="s">
        <v>59</v>
      </c>
      <c r="I6" s="841">
        <f>+I7</f>
        <v>750</v>
      </c>
      <c r="J6" s="841">
        <f>+J7</f>
        <v>1119</v>
      </c>
      <c r="K6" s="841">
        <f>+K7</f>
        <v>234.11199999999999</v>
      </c>
      <c r="L6" s="160"/>
    </row>
    <row r="7" spans="1:15" s="76" customFormat="1" ht="22.5" customHeight="1">
      <c r="A7" s="565" t="s">
        <v>59</v>
      </c>
      <c r="B7" s="953" t="s">
        <v>55</v>
      </c>
      <c r="C7" s="953"/>
      <c r="D7" s="788"/>
      <c r="E7" s="578" t="s">
        <v>15</v>
      </c>
      <c r="F7" s="578" t="s">
        <v>59</v>
      </c>
      <c r="G7" s="506" t="s">
        <v>59</v>
      </c>
      <c r="H7" s="506" t="s">
        <v>59</v>
      </c>
      <c r="I7" s="848">
        <f>SUM(I8:I10)</f>
        <v>750</v>
      </c>
      <c r="J7" s="848">
        <f>SUM(J8:J10)</f>
        <v>1119</v>
      </c>
      <c r="K7" s="848">
        <f>SUM(K8:K10)</f>
        <v>234.11199999999999</v>
      </c>
      <c r="L7" s="849"/>
    </row>
    <row r="8" spans="1:15" s="146" customFormat="1" ht="22.5" customHeight="1">
      <c r="A8" s="850">
        <v>1</v>
      </c>
      <c r="B8" s="844" t="s">
        <v>7</v>
      </c>
      <c r="C8" s="847" t="s">
        <v>461</v>
      </c>
      <c r="D8" s="844" t="s">
        <v>462</v>
      </c>
      <c r="E8" s="844" t="s">
        <v>462</v>
      </c>
      <c r="F8" s="844" t="s">
        <v>462</v>
      </c>
      <c r="G8" s="844" t="s">
        <v>250</v>
      </c>
      <c r="H8" s="844" t="s">
        <v>448</v>
      </c>
      <c r="I8" s="857">
        <v>170</v>
      </c>
      <c r="J8" s="857">
        <v>10</v>
      </c>
      <c r="K8" s="845">
        <v>51</v>
      </c>
      <c r="L8" s="851" t="s">
        <v>427</v>
      </c>
      <c r="M8" s="76"/>
      <c r="N8" s="150"/>
      <c r="O8" s="150"/>
    </row>
    <row r="9" spans="1:15" s="146" customFormat="1" ht="22.5" customHeight="1">
      <c r="A9" s="858">
        <v>2</v>
      </c>
      <c r="B9" s="842" t="s">
        <v>7</v>
      </c>
      <c r="C9" s="846" t="s">
        <v>463</v>
      </c>
      <c r="D9" s="842" t="s">
        <v>464</v>
      </c>
      <c r="E9" s="842" t="s">
        <v>464</v>
      </c>
      <c r="F9" s="842" t="s">
        <v>464</v>
      </c>
      <c r="G9" s="842" t="s">
        <v>250</v>
      </c>
      <c r="H9" s="842" t="s">
        <v>448</v>
      </c>
      <c r="I9" s="859">
        <v>550</v>
      </c>
      <c r="J9" s="859">
        <v>1109</v>
      </c>
      <c r="K9" s="843">
        <v>165</v>
      </c>
      <c r="L9" s="860" t="s">
        <v>427</v>
      </c>
      <c r="M9" s="76"/>
      <c r="N9" s="150"/>
      <c r="O9" s="150"/>
    </row>
    <row r="10" spans="1:15" s="146" customFormat="1" ht="22.5" customHeight="1" thickBot="1">
      <c r="A10" s="852">
        <v>3</v>
      </c>
      <c r="B10" s="853" t="s">
        <v>7</v>
      </c>
      <c r="C10" s="854" t="s">
        <v>465</v>
      </c>
      <c r="D10" s="853" t="s">
        <v>466</v>
      </c>
      <c r="E10" s="853" t="s">
        <v>467</v>
      </c>
      <c r="F10" s="853" t="s">
        <v>468</v>
      </c>
      <c r="G10" s="853" t="s">
        <v>250</v>
      </c>
      <c r="H10" s="853" t="s">
        <v>448</v>
      </c>
      <c r="I10" s="861">
        <v>30</v>
      </c>
      <c r="J10" s="861">
        <v>0</v>
      </c>
      <c r="K10" s="855">
        <v>18.111999999999998</v>
      </c>
      <c r="L10" s="856" t="s">
        <v>427</v>
      </c>
      <c r="M10" s="76"/>
      <c r="N10" s="150"/>
      <c r="O10" s="150"/>
    </row>
    <row r="11" spans="1:15" s="164" customFormat="1" ht="22.5" customHeight="1">
      <c r="A11" s="737"/>
      <c r="B11" s="737"/>
      <c r="C11" s="738"/>
      <c r="D11" s="739"/>
      <c r="E11" s="739"/>
      <c r="F11" s="739"/>
      <c r="G11" s="739"/>
      <c r="H11" s="739"/>
      <c r="I11" s="740"/>
      <c r="J11" s="740"/>
      <c r="K11" s="741"/>
      <c r="L11" s="737"/>
      <c r="M11" s="76"/>
      <c r="N11" s="163"/>
      <c r="O11" s="163"/>
    </row>
    <row r="12" spans="1:15">
      <c r="A12" s="814"/>
      <c r="B12" s="82"/>
      <c r="C12" s="82"/>
      <c r="D12" s="82"/>
      <c r="E12" s="816"/>
      <c r="F12" s="816"/>
      <c r="G12" s="82"/>
      <c r="H12" s="82"/>
      <c r="I12" s="813"/>
      <c r="J12" s="814"/>
      <c r="K12" s="82"/>
      <c r="L12" s="82"/>
      <c r="M12" s="76"/>
    </row>
    <row r="13" spans="1:15">
      <c r="M13" s="76"/>
    </row>
    <row r="14" spans="1:15">
      <c r="M14" s="76"/>
    </row>
    <row r="15" spans="1:15">
      <c r="M15" s="76"/>
    </row>
    <row r="16" spans="1:15">
      <c r="M16" s="76"/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>
      <selection activeCell="M30" sqref="M30"/>
    </sheetView>
  </sheetViews>
  <sheetFormatPr defaultRowHeight="13.5"/>
  <cols>
    <col min="1" max="1" width="4.5546875" customWidth="1"/>
    <col min="2" max="2" width="7.6640625" customWidth="1"/>
    <col min="3" max="3" width="21.77734375" customWidth="1"/>
    <col min="4" max="4" width="8" customWidth="1"/>
    <col min="5" max="6" width="8" style="32" customWidth="1"/>
    <col min="7" max="8" width="5.77734375" customWidth="1"/>
    <col min="9" max="9" width="8.77734375" customWidth="1"/>
    <col min="10" max="10" width="8.77734375" style="1" customWidth="1"/>
    <col min="11" max="11" width="8.77734375" customWidth="1"/>
    <col min="12" max="12" width="5.6640625" customWidth="1"/>
  </cols>
  <sheetData>
    <row r="1" spans="1:16" ht="24.95" customHeight="1">
      <c r="J1" s="3"/>
    </row>
    <row r="2" spans="1:16" ht="24.95" customHeight="1">
      <c r="A2" s="6" t="s">
        <v>0</v>
      </c>
      <c r="B2" s="3"/>
      <c r="C2" s="3"/>
      <c r="D2" s="3"/>
      <c r="E2" s="28"/>
      <c r="F2" s="28"/>
      <c r="G2" s="3"/>
      <c r="H2" s="3"/>
      <c r="I2" s="3"/>
      <c r="J2" s="3"/>
      <c r="K2" s="3"/>
      <c r="L2" s="2"/>
    </row>
    <row r="3" spans="1:16" ht="24.95" customHeight="1">
      <c r="A3" s="1"/>
      <c r="B3" s="1"/>
      <c r="E3" s="31"/>
      <c r="F3" s="31"/>
      <c r="G3" s="1"/>
      <c r="H3" s="1"/>
      <c r="I3" s="1"/>
      <c r="K3" s="1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6" s="17" customFormat="1" ht="24.95" customHeight="1">
      <c r="A5" s="960"/>
      <c r="B5" s="958"/>
      <c r="C5" s="45" t="s">
        <v>62</v>
      </c>
      <c r="D5" s="45" t="s">
        <v>31</v>
      </c>
      <c r="E5" s="42" t="s">
        <v>11</v>
      </c>
      <c r="F5" s="42" t="s">
        <v>88</v>
      </c>
      <c r="G5" s="154" t="s">
        <v>82</v>
      </c>
      <c r="H5" s="154" t="s">
        <v>79</v>
      </c>
      <c r="I5" s="958"/>
      <c r="J5" s="958"/>
      <c r="K5" s="958"/>
      <c r="L5" s="955"/>
    </row>
    <row r="6" spans="1:16" s="17" customFormat="1" ht="25.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1533</v>
      </c>
      <c r="J6" s="197">
        <f>+J7</f>
        <v>1445</v>
      </c>
      <c r="K6" s="197">
        <f>+K7</f>
        <v>83.119</v>
      </c>
      <c r="L6" s="134"/>
    </row>
    <row r="7" spans="1:16" s="17" customFormat="1" ht="25.5" customHeight="1">
      <c r="A7" s="565" t="s">
        <v>59</v>
      </c>
      <c r="B7" s="953" t="s">
        <v>75</v>
      </c>
      <c r="C7" s="953"/>
      <c r="D7" s="788"/>
      <c r="E7" s="578" t="s">
        <v>15</v>
      </c>
      <c r="F7" s="578" t="s">
        <v>59</v>
      </c>
      <c r="G7" s="506" t="s">
        <v>59</v>
      </c>
      <c r="H7" s="506" t="s">
        <v>59</v>
      </c>
      <c r="I7" s="848">
        <f>SUM(I8:I12)</f>
        <v>1533</v>
      </c>
      <c r="J7" s="848">
        <f>SUM(J8:J12)</f>
        <v>1445</v>
      </c>
      <c r="K7" s="848">
        <f>SUM(K8:K12)</f>
        <v>83.119</v>
      </c>
      <c r="L7" s="465"/>
    </row>
    <row r="8" spans="1:16" s="131" customFormat="1" ht="25.5" customHeight="1">
      <c r="A8" s="812">
        <v>1</v>
      </c>
      <c r="B8" s="811" t="s">
        <v>34</v>
      </c>
      <c r="C8" s="810" t="s">
        <v>275</v>
      </c>
      <c r="D8" s="809" t="s">
        <v>276</v>
      </c>
      <c r="E8" s="809" t="s">
        <v>277</v>
      </c>
      <c r="F8" s="809" t="s">
        <v>277</v>
      </c>
      <c r="G8" s="492" t="s">
        <v>125</v>
      </c>
      <c r="H8" s="492" t="s">
        <v>125</v>
      </c>
      <c r="I8" s="808">
        <v>30</v>
      </c>
      <c r="J8" s="807">
        <v>146</v>
      </c>
      <c r="K8" s="808">
        <v>15</v>
      </c>
      <c r="L8" s="806"/>
      <c r="M8" s="17"/>
      <c r="O8" s="137"/>
      <c r="P8" s="132"/>
    </row>
    <row r="9" spans="1:16" s="131" customFormat="1" ht="25.5" customHeight="1">
      <c r="A9" s="325">
        <v>2</v>
      </c>
      <c r="B9" s="326" t="s">
        <v>34</v>
      </c>
      <c r="C9" s="328" t="s">
        <v>278</v>
      </c>
      <c r="D9" s="327" t="s">
        <v>279</v>
      </c>
      <c r="E9" s="327" t="s">
        <v>280</v>
      </c>
      <c r="F9" s="327" t="s">
        <v>281</v>
      </c>
      <c r="G9" s="324" t="s">
        <v>116</v>
      </c>
      <c r="H9" s="324" t="s">
        <v>116</v>
      </c>
      <c r="I9" s="323">
        <v>8</v>
      </c>
      <c r="J9" s="295" t="s">
        <v>96</v>
      </c>
      <c r="K9" s="323">
        <v>6.0270000000000001</v>
      </c>
      <c r="L9" s="135"/>
      <c r="M9" s="17"/>
      <c r="O9" s="137"/>
      <c r="P9" s="132"/>
    </row>
    <row r="10" spans="1:16" s="131" customFormat="1" ht="25.5" customHeight="1">
      <c r="A10" s="325">
        <v>3</v>
      </c>
      <c r="B10" s="326" t="s">
        <v>34</v>
      </c>
      <c r="C10" s="329" t="s">
        <v>282</v>
      </c>
      <c r="D10" s="327" t="s">
        <v>97</v>
      </c>
      <c r="E10" s="327"/>
      <c r="F10" s="327"/>
      <c r="G10" s="324" t="s">
        <v>107</v>
      </c>
      <c r="H10" s="324" t="s">
        <v>108</v>
      </c>
      <c r="I10" s="323">
        <v>12</v>
      </c>
      <c r="J10" s="295">
        <v>6</v>
      </c>
      <c r="K10" s="323">
        <v>1.671</v>
      </c>
      <c r="L10" s="192"/>
      <c r="M10" s="17"/>
      <c r="O10" s="137"/>
      <c r="P10" s="132"/>
    </row>
    <row r="11" spans="1:16" s="131" customFormat="1" ht="25.5" customHeight="1">
      <c r="A11" s="325">
        <v>4</v>
      </c>
      <c r="B11" s="326" t="s">
        <v>34</v>
      </c>
      <c r="C11" s="329" t="s">
        <v>273</v>
      </c>
      <c r="D11" s="327" t="s">
        <v>97</v>
      </c>
      <c r="E11" s="322"/>
      <c r="F11" s="322"/>
      <c r="G11" s="321" t="s">
        <v>107</v>
      </c>
      <c r="H11" s="321" t="s">
        <v>108</v>
      </c>
      <c r="I11" s="323">
        <v>72</v>
      </c>
      <c r="J11" s="295" t="s">
        <v>96</v>
      </c>
      <c r="K11" s="323">
        <v>14.420999999999999</v>
      </c>
      <c r="L11" s="192"/>
      <c r="M11" s="17"/>
      <c r="O11" s="137"/>
      <c r="P11" s="132"/>
    </row>
    <row r="12" spans="1:16" s="131" customFormat="1" ht="25.5" customHeight="1" thickBot="1">
      <c r="A12" s="767">
        <v>5</v>
      </c>
      <c r="B12" s="768" t="s">
        <v>34</v>
      </c>
      <c r="C12" s="769" t="s">
        <v>274</v>
      </c>
      <c r="D12" s="770" t="s">
        <v>97</v>
      </c>
      <c r="E12" s="770" t="s">
        <v>106</v>
      </c>
      <c r="F12" s="770" t="s">
        <v>106</v>
      </c>
      <c r="G12" s="771" t="s">
        <v>107</v>
      </c>
      <c r="H12" s="771" t="s">
        <v>108</v>
      </c>
      <c r="I12" s="772">
        <v>1411</v>
      </c>
      <c r="J12" s="772">
        <v>1293</v>
      </c>
      <c r="K12" s="772">
        <v>46</v>
      </c>
      <c r="L12" s="136"/>
      <c r="M12" s="17"/>
      <c r="O12" s="137"/>
      <c r="P12" s="132"/>
    </row>
    <row r="13" spans="1:16">
      <c r="M13" s="17"/>
    </row>
    <row r="14" spans="1:16">
      <c r="M14" s="17"/>
    </row>
    <row r="15" spans="1:16">
      <c r="M15" s="17"/>
    </row>
    <row r="16" spans="1:16">
      <c r="M16" s="17"/>
    </row>
    <row r="17" spans="13:13">
      <c r="M17" s="17"/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1" orientation="portrait" horizontalDpi="300" verticalDpi="300" r:id="rId1"/>
  <headerFooter>
    <oddHeader>&amp;R&amp;F</oddHeader>
    <oddFooter>&amp;C&amp;"돋움,Regular"&amp;P/&amp;N&amp;R&amp;"돋움,Regular"&amp;A구</oddFooter>
  </headerFooter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>
      <selection activeCell="M14" sqref="M14"/>
    </sheetView>
  </sheetViews>
  <sheetFormatPr defaultRowHeight="13.5"/>
  <cols>
    <col min="1" max="1" width="5.77734375" customWidth="1"/>
    <col min="2" max="2" width="6.6640625" customWidth="1"/>
    <col min="3" max="3" width="32" customWidth="1"/>
    <col min="4" max="4" width="7.33203125" customWidth="1"/>
    <col min="5" max="5" width="6.88671875" style="19" customWidth="1"/>
    <col min="6" max="6" width="6.77734375" style="19" customWidth="1"/>
    <col min="7" max="7" width="4.88671875" customWidth="1"/>
    <col min="8" max="8" width="4.77734375" customWidth="1"/>
    <col min="9" max="9" width="8.109375" customWidth="1"/>
    <col min="10" max="10" width="8.5546875" style="1" customWidth="1"/>
    <col min="11" max="11" width="9.44140625" customWidth="1"/>
    <col min="12" max="12" width="5.6640625" customWidth="1"/>
  </cols>
  <sheetData>
    <row r="1" spans="1:16" ht="24.95" customHeight="1">
      <c r="J1" s="3"/>
    </row>
    <row r="2" spans="1:16" ht="24.95" customHeight="1">
      <c r="A2" s="6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24.95" customHeight="1" thickBot="1">
      <c r="A3" s="1"/>
      <c r="B3" s="1"/>
      <c r="E3" s="35"/>
      <c r="F3" s="35"/>
      <c r="G3" s="1"/>
      <c r="H3" s="1"/>
      <c r="I3" s="1"/>
      <c r="K3" s="1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6" s="17" customFormat="1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9" t="s">
        <v>82</v>
      </c>
      <c r="H5" s="189" t="s">
        <v>79</v>
      </c>
      <c r="I5" s="958"/>
      <c r="J5" s="958"/>
      <c r="K5" s="958"/>
      <c r="L5" s="955"/>
    </row>
    <row r="6" spans="1:16" s="17" customFormat="1" ht="26.25" customHeight="1" thickBot="1">
      <c r="A6" s="951" t="s">
        <v>26</v>
      </c>
      <c r="B6" s="952"/>
      <c r="C6" s="952"/>
      <c r="D6" s="952"/>
      <c r="E6" s="952"/>
      <c r="F6" s="952"/>
      <c r="G6" s="133" t="s">
        <v>59</v>
      </c>
      <c r="H6" s="133" t="s">
        <v>59</v>
      </c>
      <c r="I6" s="197">
        <f>+I7</f>
        <v>1999</v>
      </c>
      <c r="J6" s="197">
        <f>+J7</f>
        <v>4367</v>
      </c>
      <c r="K6" s="197">
        <f>+K7</f>
        <v>1173.0139999999999</v>
      </c>
      <c r="L6" s="134"/>
    </row>
    <row r="7" spans="1:16" s="76" customFormat="1" ht="29.25" customHeight="1">
      <c r="A7" s="565" t="s">
        <v>59</v>
      </c>
      <c r="B7" s="953" t="s">
        <v>75</v>
      </c>
      <c r="C7" s="953"/>
      <c r="D7" s="463"/>
      <c r="E7" s="463" t="s">
        <v>15</v>
      </c>
      <c r="F7" s="463" t="s">
        <v>59</v>
      </c>
      <c r="G7" s="506" t="s">
        <v>59</v>
      </c>
      <c r="H7" s="506" t="s">
        <v>59</v>
      </c>
      <c r="I7" s="464">
        <f>SUM(I8:I16)</f>
        <v>1999</v>
      </c>
      <c r="J7" s="464">
        <f>SUM(J8:J16)</f>
        <v>4367</v>
      </c>
      <c r="K7" s="848">
        <f>SUM(K8:K16)</f>
        <v>1173.0139999999999</v>
      </c>
      <c r="L7" s="465"/>
      <c r="M7" s="17"/>
    </row>
    <row r="8" spans="1:16" s="146" customFormat="1" ht="29.25" customHeight="1">
      <c r="A8" s="781">
        <v>1</v>
      </c>
      <c r="B8" s="782" t="s">
        <v>283</v>
      </c>
      <c r="C8" s="783" t="s">
        <v>99</v>
      </c>
      <c r="D8" s="782" t="s">
        <v>98</v>
      </c>
      <c r="E8" s="784"/>
      <c r="F8" s="785"/>
      <c r="G8" s="786" t="s">
        <v>125</v>
      </c>
      <c r="H8" s="786" t="s">
        <v>118</v>
      </c>
      <c r="I8" s="787">
        <v>955</v>
      </c>
      <c r="J8" s="333">
        <v>1910</v>
      </c>
      <c r="K8" s="787">
        <v>0</v>
      </c>
      <c r="L8" s="587"/>
      <c r="M8" s="17"/>
      <c r="O8" s="165"/>
      <c r="P8" s="147"/>
    </row>
    <row r="9" spans="1:16" s="146" customFormat="1" ht="29.25" customHeight="1">
      <c r="A9" s="339">
        <v>2</v>
      </c>
      <c r="B9" s="338" t="s">
        <v>284</v>
      </c>
      <c r="C9" s="344" t="s">
        <v>285</v>
      </c>
      <c r="D9" s="343" t="s">
        <v>117</v>
      </c>
      <c r="E9" s="346"/>
      <c r="F9" s="346"/>
      <c r="G9" s="337" t="s">
        <v>114</v>
      </c>
      <c r="H9" s="336" t="s">
        <v>114</v>
      </c>
      <c r="I9" s="335">
        <v>266</v>
      </c>
      <c r="J9" s="303">
        <v>553</v>
      </c>
      <c r="K9" s="335">
        <v>3</v>
      </c>
      <c r="L9" s="145"/>
      <c r="M9" s="17"/>
      <c r="O9" s="165"/>
      <c r="P9" s="147"/>
    </row>
    <row r="10" spans="1:16" s="146" customFormat="1" ht="29.25" customHeight="1">
      <c r="A10" s="339">
        <v>3</v>
      </c>
      <c r="B10" s="338" t="s">
        <v>34</v>
      </c>
      <c r="C10" s="344" t="s">
        <v>286</v>
      </c>
      <c r="D10" s="343" t="s">
        <v>121</v>
      </c>
      <c r="E10" s="346"/>
      <c r="F10" s="346"/>
      <c r="G10" s="334" t="s">
        <v>111</v>
      </c>
      <c r="H10" s="334" t="s">
        <v>107</v>
      </c>
      <c r="I10" s="335">
        <v>40</v>
      </c>
      <c r="J10" s="333">
        <v>288</v>
      </c>
      <c r="K10" s="335">
        <v>2</v>
      </c>
      <c r="L10" s="145"/>
      <c r="M10" s="17"/>
      <c r="O10" s="165"/>
      <c r="P10" s="147"/>
    </row>
    <row r="11" spans="1:16" s="146" customFormat="1" ht="29.25" customHeight="1">
      <c r="A11" s="339">
        <v>4</v>
      </c>
      <c r="B11" s="342" t="s">
        <v>34</v>
      </c>
      <c r="C11" s="344" t="s">
        <v>287</v>
      </c>
      <c r="D11" s="343" t="s">
        <v>288</v>
      </c>
      <c r="E11" s="346" t="s">
        <v>289</v>
      </c>
      <c r="F11" s="346" t="s">
        <v>289</v>
      </c>
      <c r="G11" s="324" t="s">
        <v>113</v>
      </c>
      <c r="H11" s="324" t="s">
        <v>112</v>
      </c>
      <c r="I11" s="335">
        <v>47</v>
      </c>
      <c r="J11" s="333" t="s">
        <v>96</v>
      </c>
      <c r="K11" s="335">
        <v>893.26499999999999</v>
      </c>
      <c r="L11" s="145"/>
      <c r="M11" s="17"/>
      <c r="O11" s="165"/>
      <c r="P11" s="147"/>
    </row>
    <row r="12" spans="1:16" s="146" customFormat="1" ht="29.25" customHeight="1">
      <c r="A12" s="339">
        <v>5</v>
      </c>
      <c r="B12" s="340" t="s">
        <v>34</v>
      </c>
      <c r="C12" s="345" t="s">
        <v>290</v>
      </c>
      <c r="D12" s="341" t="s">
        <v>291</v>
      </c>
      <c r="E12" s="347" t="s">
        <v>292</v>
      </c>
      <c r="F12" s="347" t="s">
        <v>293</v>
      </c>
      <c r="G12" s="324" t="s">
        <v>113</v>
      </c>
      <c r="H12" s="324" t="s">
        <v>112</v>
      </c>
      <c r="I12" s="335">
        <v>230</v>
      </c>
      <c r="J12" s="333" t="s">
        <v>96</v>
      </c>
      <c r="K12" s="335">
        <v>155.97</v>
      </c>
      <c r="L12" s="145"/>
      <c r="M12" s="17"/>
      <c r="O12" s="165"/>
      <c r="P12" s="147"/>
    </row>
    <row r="13" spans="1:16" s="146" customFormat="1" ht="29.25" customHeight="1">
      <c r="A13" s="339">
        <v>6</v>
      </c>
      <c r="B13" s="342" t="s">
        <v>34</v>
      </c>
      <c r="C13" s="344" t="s">
        <v>294</v>
      </c>
      <c r="D13" s="343" t="s">
        <v>295</v>
      </c>
      <c r="E13" s="346" t="s">
        <v>296</v>
      </c>
      <c r="F13" s="346" t="s">
        <v>296</v>
      </c>
      <c r="G13" s="324" t="s">
        <v>116</v>
      </c>
      <c r="H13" s="324" t="s">
        <v>116</v>
      </c>
      <c r="I13" s="335">
        <v>140</v>
      </c>
      <c r="J13" s="333" t="s">
        <v>96</v>
      </c>
      <c r="K13" s="335">
        <v>46.356999999999999</v>
      </c>
      <c r="L13" s="145"/>
      <c r="M13" s="17"/>
      <c r="O13" s="165"/>
      <c r="P13" s="147"/>
    </row>
    <row r="14" spans="1:16" s="146" customFormat="1" ht="29.25" customHeight="1">
      <c r="A14" s="339">
        <v>7</v>
      </c>
      <c r="B14" s="338" t="s">
        <v>34</v>
      </c>
      <c r="C14" s="345" t="s">
        <v>297</v>
      </c>
      <c r="D14" s="341" t="s">
        <v>298</v>
      </c>
      <c r="E14" s="347"/>
      <c r="F14" s="347"/>
      <c r="G14" s="334" t="s">
        <v>107</v>
      </c>
      <c r="H14" s="334" t="s">
        <v>108</v>
      </c>
      <c r="I14" s="332">
        <v>10</v>
      </c>
      <c r="J14" s="333">
        <v>5</v>
      </c>
      <c r="K14" s="335">
        <v>1.393</v>
      </c>
      <c r="L14" s="145"/>
      <c r="M14" s="17"/>
      <c r="O14" s="165"/>
      <c r="P14" s="147"/>
    </row>
    <row r="15" spans="1:16" s="146" customFormat="1" ht="29.25" customHeight="1">
      <c r="A15" s="339">
        <v>8</v>
      </c>
      <c r="B15" s="338" t="s">
        <v>34</v>
      </c>
      <c r="C15" s="345" t="s">
        <v>299</v>
      </c>
      <c r="D15" s="343" t="s">
        <v>298</v>
      </c>
      <c r="E15" s="331"/>
      <c r="F15" s="331"/>
      <c r="G15" s="334" t="s">
        <v>107</v>
      </c>
      <c r="H15" s="334" t="s">
        <v>108</v>
      </c>
      <c r="I15" s="332">
        <v>193</v>
      </c>
      <c r="J15" s="333">
        <v>1611</v>
      </c>
      <c r="K15" s="332">
        <v>46</v>
      </c>
      <c r="L15" s="145"/>
      <c r="M15" s="17"/>
      <c r="O15" s="165"/>
      <c r="P15" s="147"/>
    </row>
    <row r="16" spans="1:16" s="146" customFormat="1" ht="29.25" customHeight="1" thickBot="1">
      <c r="A16" s="773">
        <v>9</v>
      </c>
      <c r="B16" s="774" t="s">
        <v>34</v>
      </c>
      <c r="C16" s="775" t="s">
        <v>273</v>
      </c>
      <c r="D16" s="776" t="s">
        <v>298</v>
      </c>
      <c r="E16" s="777"/>
      <c r="F16" s="777"/>
      <c r="G16" s="778" t="s">
        <v>107</v>
      </c>
      <c r="H16" s="778" t="s">
        <v>108</v>
      </c>
      <c r="I16" s="779">
        <v>118</v>
      </c>
      <c r="J16" s="780" t="s">
        <v>96</v>
      </c>
      <c r="K16" s="779">
        <v>25.029</v>
      </c>
      <c r="L16" s="149"/>
      <c r="M16" s="17"/>
      <c r="O16" s="165"/>
      <c r="P16" s="147"/>
    </row>
    <row r="17" spans="1:13" s="76" customFormat="1" ht="23.25" customHeight="1">
      <c r="A17" s="17"/>
    </row>
    <row r="18" spans="1:13" s="146" customFormat="1" ht="22.5" customHeight="1">
      <c r="A18" s="17"/>
    </row>
    <row r="19" spans="1:13">
      <c r="M19" s="17"/>
    </row>
    <row r="20" spans="1:13">
      <c r="M20" s="17"/>
    </row>
  </sheetData>
  <mergeCells count="10">
    <mergeCell ref="L4:L5"/>
    <mergeCell ref="G4:H4"/>
    <mergeCell ref="I4:I5"/>
    <mergeCell ref="K4:K5"/>
    <mergeCell ref="J4:J5"/>
    <mergeCell ref="C4:F4"/>
    <mergeCell ref="A6:F6"/>
    <mergeCell ref="B7:C7"/>
    <mergeCell ref="A4:A5"/>
    <mergeCell ref="B4:B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0" orientation="portrait" horizontalDpi="300" verticalDpi="300" r:id="rId1"/>
  <headerFooter>
    <oddHeader>&amp;R&amp;F</oddHeader>
    <oddFooter>&amp;C&amp;"돋움,Regular"&amp;P/&amp;N&amp;R&amp;"돋움,Regular"&amp;A구</oddFooter>
  </headerFooter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>
      <selection activeCell="K6" sqref="K6:K7"/>
    </sheetView>
  </sheetViews>
  <sheetFormatPr defaultRowHeight="13.5"/>
  <cols>
    <col min="1" max="1" width="4.6640625" customWidth="1"/>
    <col min="2" max="2" width="5" customWidth="1"/>
    <col min="3" max="3" width="35.33203125" customWidth="1"/>
    <col min="4" max="4" width="7.109375" customWidth="1"/>
    <col min="5" max="5" width="6.109375" customWidth="1"/>
    <col min="6" max="6" width="6.21875" customWidth="1"/>
    <col min="7" max="7" width="4.5546875" customWidth="1"/>
    <col min="8" max="8" width="4.44140625" customWidth="1"/>
    <col min="9" max="9" width="8.6640625" customWidth="1"/>
    <col min="10" max="10" width="8.6640625" style="1" customWidth="1"/>
    <col min="11" max="11" width="8.6640625" customWidth="1"/>
    <col min="12" max="12" width="4.44140625" customWidth="1"/>
  </cols>
  <sheetData>
    <row r="1" spans="1:16" ht="24.95" customHeight="1">
      <c r="J1" s="3"/>
    </row>
    <row r="2" spans="1:16" ht="24.95" customHeight="1">
      <c r="A2" s="6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24.95" customHeight="1" thickBot="1">
      <c r="A3" s="1"/>
      <c r="B3" s="1"/>
      <c r="E3" s="1"/>
      <c r="F3" s="1"/>
      <c r="G3" s="1"/>
      <c r="H3" s="1"/>
      <c r="I3" s="1"/>
      <c r="K3" s="1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6" s="17" customFormat="1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6" t="s">
        <v>82</v>
      </c>
      <c r="H5" s="186" t="s">
        <v>79</v>
      </c>
      <c r="I5" s="958"/>
      <c r="J5" s="958"/>
      <c r="K5" s="958"/>
      <c r="L5" s="955"/>
    </row>
    <row r="6" spans="1:16" s="76" customFormat="1" ht="25.5" customHeight="1" thickBot="1">
      <c r="A6" s="951" t="s">
        <v>26</v>
      </c>
      <c r="B6" s="952"/>
      <c r="C6" s="952"/>
      <c r="D6" s="952"/>
      <c r="E6" s="952"/>
      <c r="F6" s="952"/>
      <c r="G6" s="133" t="s">
        <v>59</v>
      </c>
      <c r="H6" s="133" t="s">
        <v>59</v>
      </c>
      <c r="I6" s="197">
        <f>+I7</f>
        <v>1214</v>
      </c>
      <c r="J6" s="197">
        <f>+J7</f>
        <v>1871</v>
      </c>
      <c r="K6" s="197">
        <f>+K7</f>
        <v>180.22200000000001</v>
      </c>
      <c r="L6" s="134"/>
      <c r="M6" s="17"/>
    </row>
    <row r="7" spans="1:16" s="76" customFormat="1" ht="25.5" customHeight="1">
      <c r="A7" s="565" t="s">
        <v>59</v>
      </c>
      <c r="B7" s="953" t="s">
        <v>75</v>
      </c>
      <c r="C7" s="953"/>
      <c r="D7" s="463"/>
      <c r="E7" s="463" t="s">
        <v>15</v>
      </c>
      <c r="F7" s="463" t="s">
        <v>59</v>
      </c>
      <c r="G7" s="506" t="s">
        <v>59</v>
      </c>
      <c r="H7" s="506" t="s">
        <v>59</v>
      </c>
      <c r="I7" s="464">
        <f>SUM(I8:I17)</f>
        <v>1214</v>
      </c>
      <c r="J7" s="464">
        <f>SUM(J8:J17)</f>
        <v>1871</v>
      </c>
      <c r="K7" s="848">
        <f>SUM(K8:K17)</f>
        <v>180.22200000000001</v>
      </c>
      <c r="L7" s="465"/>
      <c r="M7" s="17"/>
    </row>
    <row r="8" spans="1:16" s="146" customFormat="1" ht="25.5" customHeight="1">
      <c r="A8" s="762">
        <v>1</v>
      </c>
      <c r="B8" s="763" t="s">
        <v>283</v>
      </c>
      <c r="C8" s="764" t="s">
        <v>300</v>
      </c>
      <c r="D8" s="763" t="s">
        <v>122</v>
      </c>
      <c r="E8" s="765"/>
      <c r="F8" s="765"/>
      <c r="G8" s="461" t="s">
        <v>111</v>
      </c>
      <c r="H8" s="461" t="s">
        <v>108</v>
      </c>
      <c r="I8" s="766">
        <v>16</v>
      </c>
      <c r="J8" s="333">
        <v>8</v>
      </c>
      <c r="K8" s="766">
        <v>2.2280000000000002</v>
      </c>
      <c r="L8" s="549"/>
      <c r="M8" s="17"/>
    </row>
    <row r="9" spans="1:16" s="146" customFormat="1" ht="25.5" customHeight="1">
      <c r="A9" s="357">
        <v>2</v>
      </c>
      <c r="B9" s="356" t="s">
        <v>284</v>
      </c>
      <c r="C9" s="360" t="s">
        <v>299</v>
      </c>
      <c r="D9" s="358" t="s">
        <v>122</v>
      </c>
      <c r="E9" s="362"/>
      <c r="F9" s="362"/>
      <c r="G9" s="355" t="s">
        <v>111</v>
      </c>
      <c r="H9" s="355" t="s">
        <v>108</v>
      </c>
      <c r="I9" s="354">
        <v>366</v>
      </c>
      <c r="J9" s="353">
        <v>700</v>
      </c>
      <c r="K9" s="354">
        <v>48</v>
      </c>
      <c r="L9" s="291"/>
      <c r="M9" s="17"/>
    </row>
    <row r="10" spans="1:16" s="146" customFormat="1" ht="25.5" customHeight="1">
      <c r="A10" s="357">
        <v>3</v>
      </c>
      <c r="B10" s="359" t="s">
        <v>284</v>
      </c>
      <c r="C10" s="360" t="s">
        <v>273</v>
      </c>
      <c r="D10" s="358" t="s">
        <v>122</v>
      </c>
      <c r="E10" s="362"/>
      <c r="F10" s="362"/>
      <c r="G10" s="352" t="s">
        <v>111</v>
      </c>
      <c r="H10" s="352" t="s">
        <v>108</v>
      </c>
      <c r="I10" s="351">
        <v>277</v>
      </c>
      <c r="J10" s="295" t="s">
        <v>96</v>
      </c>
      <c r="K10" s="351">
        <v>85.994</v>
      </c>
      <c r="L10" s="291"/>
      <c r="M10" s="17"/>
    </row>
    <row r="11" spans="1:16" s="146" customFormat="1" ht="25.5" customHeight="1">
      <c r="A11" s="357">
        <v>4</v>
      </c>
      <c r="B11" s="358" t="s">
        <v>34</v>
      </c>
      <c r="C11" s="360" t="s">
        <v>301</v>
      </c>
      <c r="D11" s="358" t="s">
        <v>302</v>
      </c>
      <c r="E11" s="362" t="s">
        <v>119</v>
      </c>
      <c r="F11" s="362" t="s">
        <v>119</v>
      </c>
      <c r="G11" s="352" t="s">
        <v>107</v>
      </c>
      <c r="H11" s="352" t="s">
        <v>125</v>
      </c>
      <c r="I11" s="351">
        <v>70</v>
      </c>
      <c r="J11" s="295">
        <v>135</v>
      </c>
      <c r="K11" s="351">
        <v>3</v>
      </c>
      <c r="L11" s="291"/>
      <c r="M11" s="17"/>
    </row>
    <row r="12" spans="1:16" s="146" customFormat="1" ht="25.5" customHeight="1">
      <c r="A12" s="357">
        <v>5</v>
      </c>
      <c r="B12" s="356" t="s">
        <v>34</v>
      </c>
      <c r="C12" s="360" t="s">
        <v>303</v>
      </c>
      <c r="D12" s="358" t="s">
        <v>302</v>
      </c>
      <c r="E12" s="362" t="s">
        <v>119</v>
      </c>
      <c r="F12" s="362" t="s">
        <v>119</v>
      </c>
      <c r="G12" s="350" t="s">
        <v>107</v>
      </c>
      <c r="H12" s="349" t="s">
        <v>125</v>
      </c>
      <c r="I12" s="348">
        <v>260</v>
      </c>
      <c r="J12" s="303">
        <v>497</v>
      </c>
      <c r="K12" s="348">
        <v>3</v>
      </c>
      <c r="L12" s="291"/>
      <c r="M12" s="17"/>
    </row>
    <row r="13" spans="1:16" s="146" customFormat="1" ht="25.5" customHeight="1">
      <c r="A13" s="357">
        <v>6</v>
      </c>
      <c r="B13" s="356" t="s">
        <v>34</v>
      </c>
      <c r="C13" s="360" t="s">
        <v>304</v>
      </c>
      <c r="D13" s="358" t="s">
        <v>305</v>
      </c>
      <c r="E13" s="362" t="s">
        <v>306</v>
      </c>
      <c r="F13" s="362" t="s">
        <v>306</v>
      </c>
      <c r="G13" s="355" t="s">
        <v>118</v>
      </c>
      <c r="H13" s="355" t="s">
        <v>125</v>
      </c>
      <c r="I13" s="354">
        <v>25</v>
      </c>
      <c r="J13" s="353">
        <v>259</v>
      </c>
      <c r="K13" s="354">
        <v>2</v>
      </c>
      <c r="L13" s="291"/>
      <c r="M13" s="17"/>
      <c r="O13" s="165"/>
      <c r="P13" s="147"/>
    </row>
    <row r="14" spans="1:16" s="146" customFormat="1" ht="25.5" customHeight="1">
      <c r="A14" s="357">
        <v>7</v>
      </c>
      <c r="B14" s="359" t="s">
        <v>34</v>
      </c>
      <c r="C14" s="360" t="s">
        <v>307</v>
      </c>
      <c r="D14" s="358" t="s">
        <v>123</v>
      </c>
      <c r="E14" s="362" t="s">
        <v>308</v>
      </c>
      <c r="F14" s="362" t="s">
        <v>309</v>
      </c>
      <c r="G14" s="352" t="s">
        <v>116</v>
      </c>
      <c r="H14" s="352" t="s">
        <v>109</v>
      </c>
      <c r="I14" s="351">
        <v>25</v>
      </c>
      <c r="J14" s="295">
        <v>139</v>
      </c>
      <c r="K14" s="351">
        <v>3</v>
      </c>
      <c r="L14" s="291"/>
      <c r="M14" s="17"/>
    </row>
    <row r="15" spans="1:16" s="146" customFormat="1" ht="25.5" customHeight="1">
      <c r="A15" s="357">
        <v>8</v>
      </c>
      <c r="B15" s="359" t="s">
        <v>34</v>
      </c>
      <c r="C15" s="361" t="s">
        <v>310</v>
      </c>
      <c r="D15" s="358" t="s">
        <v>311</v>
      </c>
      <c r="E15" s="362" t="s">
        <v>312</v>
      </c>
      <c r="F15" s="362" t="s">
        <v>312</v>
      </c>
      <c r="G15" s="352" t="s">
        <v>112</v>
      </c>
      <c r="H15" s="352" t="s">
        <v>108</v>
      </c>
      <c r="I15" s="351">
        <v>150</v>
      </c>
      <c r="J15" s="295">
        <v>124</v>
      </c>
      <c r="K15" s="351">
        <v>30</v>
      </c>
      <c r="L15" s="291"/>
      <c r="M15" s="17"/>
    </row>
    <row r="16" spans="1:16" s="146" customFormat="1" ht="25.5" customHeight="1" thickBot="1">
      <c r="A16" s="752">
        <v>9</v>
      </c>
      <c r="B16" s="753" t="s">
        <v>34</v>
      </c>
      <c r="C16" s="754" t="s">
        <v>313</v>
      </c>
      <c r="D16" s="755" t="s">
        <v>314</v>
      </c>
      <c r="E16" s="756" t="s">
        <v>315</v>
      </c>
      <c r="F16" s="756" t="s">
        <v>315</v>
      </c>
      <c r="G16" s="757" t="s">
        <v>120</v>
      </c>
      <c r="H16" s="758" t="s">
        <v>112</v>
      </c>
      <c r="I16" s="759">
        <v>25</v>
      </c>
      <c r="J16" s="760">
        <v>9</v>
      </c>
      <c r="K16" s="759">
        <v>3</v>
      </c>
      <c r="L16" s="761"/>
      <c r="M16" s="17"/>
    </row>
    <row r="17" spans="1:16" s="146" customFormat="1" ht="25.5" customHeight="1">
      <c r="A17" s="746"/>
      <c r="B17" s="747"/>
      <c r="C17" s="748"/>
      <c r="D17" s="749"/>
      <c r="E17" s="749"/>
      <c r="F17" s="749"/>
      <c r="G17" s="749"/>
      <c r="H17" s="749"/>
      <c r="I17" s="750"/>
      <c r="J17" s="750"/>
      <c r="K17" s="751"/>
      <c r="L17" s="746"/>
      <c r="M17" s="17"/>
      <c r="O17" s="165"/>
      <c r="P17" s="147"/>
    </row>
    <row r="18" spans="1:16">
      <c r="M18" s="17"/>
    </row>
    <row r="19" spans="1:16">
      <c r="M19" s="17"/>
    </row>
    <row r="20" spans="1:16">
      <c r="M20" s="17"/>
    </row>
    <row r="21" spans="1:16">
      <c r="M21" s="17"/>
    </row>
    <row r="22" spans="1:16">
      <c r="M22" s="17"/>
    </row>
    <row r="23" spans="1:16">
      <c r="M23" s="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1" orientation="portrait" horizontalDpi="300" verticalDpi="300" r:id="rId1"/>
  <headerFooter>
    <oddHeader>&amp;R&amp;F</oddHeader>
    <oddFooter>&amp;C&amp;"돋움,Regular"&amp;P/&amp;N&amp;R&amp;"돋움,Regular"&amp;A구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>
      <selection activeCell="D15" sqref="D15"/>
    </sheetView>
  </sheetViews>
  <sheetFormatPr defaultRowHeight="13.5"/>
  <cols>
    <col min="1" max="6" width="12.77734375" style="216" customWidth="1"/>
    <col min="7" max="16384" width="8.88671875" style="216"/>
  </cols>
  <sheetData>
    <row r="1" spans="1:6" ht="39.75" customHeight="1">
      <c r="A1" s="919" t="s">
        <v>150</v>
      </c>
      <c r="B1" s="920"/>
      <c r="C1" s="920"/>
      <c r="D1" s="920"/>
      <c r="E1" s="920"/>
      <c r="F1" s="920"/>
    </row>
    <row r="2" spans="1:6" ht="63.75" customHeight="1" thickBot="1">
      <c r="A2" s="921" t="s">
        <v>484</v>
      </c>
      <c r="B2" s="921"/>
      <c r="C2" s="921"/>
      <c r="D2" s="921"/>
      <c r="E2" s="921"/>
      <c r="F2" s="921"/>
    </row>
    <row r="3" spans="1:6" ht="9.9499999999999993" customHeight="1">
      <c r="A3" s="260"/>
      <c r="B3" s="259"/>
      <c r="C3" s="259"/>
      <c r="D3" s="259"/>
      <c r="E3" s="259"/>
      <c r="F3" s="258"/>
    </row>
    <row r="4" spans="1:6" s="252" customFormat="1" ht="24.95" customHeight="1">
      <c r="A4" s="257" t="s">
        <v>149</v>
      </c>
      <c r="B4" s="254"/>
      <c r="C4" s="254"/>
      <c r="D4" s="254"/>
      <c r="E4" s="254"/>
      <c r="F4" s="253"/>
    </row>
    <row r="5" spans="1:6" s="252" customFormat="1" ht="9.9499999999999993" customHeight="1">
      <c r="A5" s="256"/>
      <c r="B5" s="254"/>
      <c r="C5" s="254"/>
      <c r="D5" s="254"/>
      <c r="E5" s="254"/>
      <c r="F5" s="253"/>
    </row>
    <row r="6" spans="1:6" s="252" customFormat="1" ht="24.95" customHeight="1">
      <c r="A6" s="255" t="s">
        <v>151</v>
      </c>
      <c r="B6" s="254"/>
      <c r="C6" s="254"/>
      <c r="D6" s="254"/>
      <c r="E6" s="254"/>
      <c r="F6" s="253"/>
    </row>
    <row r="7" spans="1:6" s="231" customFormat="1" ht="9.9499999999999993" customHeight="1">
      <c r="A7" s="251"/>
      <c r="B7" s="250"/>
      <c r="C7" s="250"/>
      <c r="D7" s="250"/>
      <c r="E7" s="250"/>
      <c r="F7" s="249"/>
    </row>
    <row r="8" spans="1:6" s="231" customFormat="1" ht="9.9499999999999993" customHeight="1" thickBot="1">
      <c r="A8" s="248"/>
      <c r="B8" s="247"/>
      <c r="C8" s="247"/>
      <c r="D8" s="247"/>
      <c r="E8" s="247"/>
      <c r="F8" s="246"/>
    </row>
    <row r="9" spans="1:6" s="244" customFormat="1" ht="39" customHeight="1">
      <c r="A9" s="245"/>
      <c r="B9" s="245"/>
      <c r="C9" s="245"/>
      <c r="D9" s="245"/>
      <c r="E9" s="245"/>
      <c r="F9" s="245"/>
    </row>
    <row r="10" spans="1:6" s="231" customFormat="1" ht="24.95" customHeight="1">
      <c r="A10" s="243" t="s">
        <v>148</v>
      </c>
    </row>
    <row r="11" spans="1:6" s="231" customFormat="1" ht="18.75" customHeight="1"/>
    <row r="12" spans="1:6" s="231" customFormat="1" ht="24.95" customHeight="1" thickBot="1">
      <c r="A12" s="242" t="s">
        <v>147</v>
      </c>
    </row>
    <row r="13" spans="1:6" s="227" customFormat="1" ht="35.1" customHeight="1" thickBot="1">
      <c r="A13" s="241" t="s">
        <v>146</v>
      </c>
      <c r="B13" s="240" t="s">
        <v>56</v>
      </c>
      <c r="C13" s="240" t="s">
        <v>145</v>
      </c>
      <c r="D13" s="240" t="s">
        <v>60</v>
      </c>
      <c r="E13" s="240" t="s">
        <v>144</v>
      </c>
      <c r="F13" s="239" t="s">
        <v>57</v>
      </c>
    </row>
    <row r="14" spans="1:6" s="232" customFormat="1" ht="35.1" customHeight="1" thickTop="1">
      <c r="A14" s="238" t="s">
        <v>143</v>
      </c>
      <c r="B14" s="237">
        <v>162</v>
      </c>
      <c r="C14" s="237">
        <v>29150</v>
      </c>
      <c r="D14" s="237">
        <v>10991</v>
      </c>
      <c r="E14" s="237">
        <v>51108</v>
      </c>
      <c r="F14" s="236"/>
    </row>
    <row r="15" spans="1:6" s="232" customFormat="1" ht="35.1" customHeight="1" thickBot="1">
      <c r="A15" s="235" t="s">
        <v>483</v>
      </c>
      <c r="B15" s="234">
        <v>142</v>
      </c>
      <c r="C15" s="234">
        <v>43173</v>
      </c>
      <c r="D15" s="234">
        <v>12099</v>
      </c>
      <c r="E15" s="234">
        <v>62429</v>
      </c>
      <c r="F15" s="233"/>
    </row>
    <row r="16" spans="1:6" s="231" customFormat="1" ht="20.100000000000001" customHeight="1"/>
    <row r="17" spans="1:6" s="230" customFormat="1" ht="24.95" customHeight="1"/>
    <row r="18" spans="1:6" s="227" customFormat="1" ht="24.95" customHeight="1">
      <c r="A18" s="229" t="s">
        <v>142</v>
      </c>
    </row>
    <row r="19" spans="1:6" s="227" customFormat="1" ht="16.5" customHeight="1">
      <c r="A19" s="229"/>
    </row>
    <row r="20" spans="1:6" s="227" customFormat="1" ht="24.95" customHeight="1">
      <c r="A20" s="228" t="s">
        <v>141</v>
      </c>
      <c r="B20" s="228"/>
    </row>
    <row r="21" spans="1:6" ht="15" customHeight="1">
      <c r="A21" s="226"/>
      <c r="B21" s="226"/>
    </row>
    <row r="22" spans="1:6" s="227" customFormat="1" ht="24.95" customHeight="1">
      <c r="A22" s="228" t="s">
        <v>140</v>
      </c>
      <c r="B22" s="228"/>
    </row>
    <row r="23" spans="1:6" ht="24.95" customHeight="1">
      <c r="A23" s="226"/>
      <c r="B23" s="225" t="s">
        <v>139</v>
      </c>
    </row>
    <row r="26" spans="1:6" ht="27" customHeight="1">
      <c r="F26" s="224">
        <v>1</v>
      </c>
    </row>
  </sheetData>
  <mergeCells count="2">
    <mergeCell ref="A1:F1"/>
    <mergeCell ref="A2:F2"/>
  </mergeCells>
  <phoneticPr fontId="33" type="noConversion"/>
  <printOptions horizontalCentered="1"/>
  <pageMargins left="0.55097222328186035" right="0.55097222328186035" top="0.98416668176651001" bottom="0.98416668176651001" header="0.51138889789581299" footer="0.51138889789581299"/>
  <pageSetup paperSize="9" scale="97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workbookViewId="0">
      <selection activeCell="K11" sqref="K11"/>
    </sheetView>
  </sheetViews>
  <sheetFormatPr defaultRowHeight="13.5"/>
  <cols>
    <col min="1" max="1" width="5.77734375" customWidth="1"/>
    <col min="2" max="2" width="7.5546875" customWidth="1"/>
    <col min="3" max="3" width="27" customWidth="1"/>
    <col min="4" max="4" width="6.109375" customWidth="1"/>
    <col min="5" max="5" width="6.5546875" customWidth="1"/>
    <col min="6" max="6" width="6.33203125" customWidth="1"/>
    <col min="7" max="8" width="5.77734375" customWidth="1"/>
    <col min="9" max="9" width="7.88671875" customWidth="1"/>
    <col min="10" max="10" width="8.5546875" style="1" customWidth="1"/>
    <col min="11" max="11" width="8.5546875" customWidth="1"/>
    <col min="12" max="12" width="6" customWidth="1"/>
  </cols>
  <sheetData>
    <row r="1" spans="1:16" ht="24.95" customHeight="1">
      <c r="J1" s="3"/>
    </row>
    <row r="2" spans="1:16" ht="24.95" customHeight="1">
      <c r="A2" s="6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24.95" customHeight="1" thickBot="1">
      <c r="A3" s="1"/>
      <c r="B3" s="1"/>
      <c r="E3" s="1"/>
      <c r="F3" s="1"/>
      <c r="G3" s="1"/>
      <c r="H3" s="1"/>
      <c r="I3" s="1"/>
      <c r="K3" s="1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6" t="s">
        <v>14</v>
      </c>
      <c r="J4" s="957" t="s">
        <v>53</v>
      </c>
      <c r="K4" s="957" t="s">
        <v>64</v>
      </c>
      <c r="L4" s="954" t="s">
        <v>57</v>
      </c>
    </row>
    <row r="5" spans="1:16" s="17" customFormat="1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9" t="s">
        <v>82</v>
      </c>
      <c r="H5" s="189" t="s">
        <v>79</v>
      </c>
      <c r="I5" s="981"/>
      <c r="J5" s="958"/>
      <c r="K5" s="958"/>
      <c r="L5" s="955"/>
    </row>
    <row r="6" spans="1:16" s="76" customFormat="1" ht="24.75" customHeight="1" thickBot="1">
      <c r="A6" s="951" t="s">
        <v>26</v>
      </c>
      <c r="B6" s="952"/>
      <c r="C6" s="952"/>
      <c r="D6" s="952"/>
      <c r="E6" s="952"/>
      <c r="F6" s="952"/>
      <c r="G6" s="133" t="s">
        <v>59</v>
      </c>
      <c r="H6" s="133" t="s">
        <v>59</v>
      </c>
      <c r="I6" s="166">
        <f>+I7+I11</f>
        <v>1336.3</v>
      </c>
      <c r="J6" s="166">
        <f>+J7+J11</f>
        <v>1457</v>
      </c>
      <c r="K6" s="166">
        <f>+K7+K11</f>
        <v>685.28800000000001</v>
      </c>
      <c r="L6" s="134"/>
      <c r="M6" s="17"/>
    </row>
    <row r="7" spans="1:16" s="76" customFormat="1" ht="24.75" customHeight="1">
      <c r="A7" s="565" t="s">
        <v>59</v>
      </c>
      <c r="B7" s="953" t="s">
        <v>75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509">
        <f>SUM(I8:I10)</f>
        <v>152</v>
      </c>
      <c r="J7" s="509">
        <f>SUM(J8:J10)</f>
        <v>407</v>
      </c>
      <c r="K7" s="509">
        <f>SUM(K8:K10)</f>
        <v>26.488</v>
      </c>
      <c r="L7" s="465"/>
      <c r="M7" s="17"/>
    </row>
    <row r="8" spans="1:16" s="146" customFormat="1" ht="24.75" customHeight="1">
      <c r="A8" s="390">
        <v>1</v>
      </c>
      <c r="B8" s="507" t="s">
        <v>335</v>
      </c>
      <c r="C8" s="508" t="s">
        <v>336</v>
      </c>
      <c r="D8" s="507" t="s">
        <v>337</v>
      </c>
      <c r="E8" s="391"/>
      <c r="F8" s="564"/>
      <c r="G8" s="461" t="s">
        <v>111</v>
      </c>
      <c r="H8" s="461" t="s">
        <v>108</v>
      </c>
      <c r="I8" s="376">
        <v>9</v>
      </c>
      <c r="J8" s="333">
        <v>3</v>
      </c>
      <c r="K8" s="430">
        <v>0.83499999999999996</v>
      </c>
      <c r="L8" s="587"/>
      <c r="M8" s="17"/>
      <c r="O8" s="165"/>
      <c r="P8" s="147"/>
    </row>
    <row r="9" spans="1:16" s="146" customFormat="1" ht="24.75" customHeight="1">
      <c r="A9" s="379">
        <v>2</v>
      </c>
      <c r="B9" s="382" t="s">
        <v>283</v>
      </c>
      <c r="C9" s="384" t="s">
        <v>338</v>
      </c>
      <c r="D9" s="383" t="s">
        <v>337</v>
      </c>
      <c r="E9" s="386"/>
      <c r="F9" s="386"/>
      <c r="G9" s="352" t="s">
        <v>111</v>
      </c>
      <c r="H9" s="352" t="s">
        <v>108</v>
      </c>
      <c r="I9" s="378">
        <v>100</v>
      </c>
      <c r="J9" s="295">
        <v>404</v>
      </c>
      <c r="K9" s="378">
        <v>17</v>
      </c>
      <c r="L9" s="145"/>
      <c r="M9" s="17"/>
      <c r="O9" s="165"/>
      <c r="P9" s="147"/>
    </row>
    <row r="10" spans="1:16" s="146" customFormat="1" ht="24.75" customHeight="1" thickBot="1">
      <c r="A10" s="377">
        <v>3</v>
      </c>
      <c r="B10" s="380" t="s">
        <v>283</v>
      </c>
      <c r="C10" s="385" t="s">
        <v>339</v>
      </c>
      <c r="D10" s="381" t="s">
        <v>337</v>
      </c>
      <c r="E10" s="387"/>
      <c r="F10" s="387"/>
      <c r="G10" s="352" t="s">
        <v>111</v>
      </c>
      <c r="H10" s="352" t="s">
        <v>108</v>
      </c>
      <c r="I10" s="378">
        <v>43</v>
      </c>
      <c r="J10" s="295" t="s">
        <v>96</v>
      </c>
      <c r="K10" s="378">
        <v>8.6530000000000005</v>
      </c>
      <c r="L10" s="145"/>
      <c r="M10" s="17"/>
      <c r="O10" s="165"/>
      <c r="P10" s="147"/>
    </row>
    <row r="11" spans="1:16" s="76" customFormat="1" ht="24.75" customHeight="1">
      <c r="A11" s="153" t="s">
        <v>59</v>
      </c>
      <c r="B11" s="980" t="s">
        <v>429</v>
      </c>
      <c r="C11" s="980"/>
      <c r="D11" s="187"/>
      <c r="E11" s="187" t="s">
        <v>15</v>
      </c>
      <c r="F11" s="187" t="s">
        <v>59</v>
      </c>
      <c r="G11" s="92" t="s">
        <v>59</v>
      </c>
      <c r="H11" s="92" t="s">
        <v>59</v>
      </c>
      <c r="I11" s="167">
        <f>SUM(I12:I13)</f>
        <v>1184.3</v>
      </c>
      <c r="J11" s="167">
        <f>SUM(J12:J13)</f>
        <v>1050</v>
      </c>
      <c r="K11" s="167">
        <f>SUM(K12:K13)</f>
        <v>658.8</v>
      </c>
      <c r="L11" s="93"/>
      <c r="M11" s="17"/>
    </row>
    <row r="12" spans="1:16" s="146" customFormat="1" ht="24.75" customHeight="1">
      <c r="A12" s="533">
        <v>1</v>
      </c>
      <c r="B12" s="533" t="s">
        <v>423</v>
      </c>
      <c r="C12" s="475" t="s">
        <v>424</v>
      </c>
      <c r="D12" s="534" t="s">
        <v>425</v>
      </c>
      <c r="E12" s="733" t="s">
        <v>426</v>
      </c>
      <c r="F12" s="734"/>
      <c r="G12" s="533">
        <v>3</v>
      </c>
      <c r="H12" s="533">
        <v>3</v>
      </c>
      <c r="I12" s="535">
        <v>980</v>
      </c>
      <c r="J12" s="535"/>
      <c r="K12" s="476">
        <v>541</v>
      </c>
      <c r="L12" s="533" t="s">
        <v>427</v>
      </c>
      <c r="M12" s="17"/>
    </row>
    <row r="13" spans="1:16" s="146" customFormat="1" ht="24.75" customHeight="1">
      <c r="A13" s="533">
        <v>2</v>
      </c>
      <c r="B13" s="533" t="s">
        <v>423</v>
      </c>
      <c r="C13" s="475" t="s">
        <v>428</v>
      </c>
      <c r="D13" s="534"/>
      <c r="E13" s="534"/>
      <c r="F13" s="534"/>
      <c r="G13" s="533">
        <v>1</v>
      </c>
      <c r="H13" s="533">
        <v>12</v>
      </c>
      <c r="I13" s="535">
        <v>204.3</v>
      </c>
      <c r="J13" s="515">
        <v>1050</v>
      </c>
      <c r="K13" s="476">
        <v>117.8</v>
      </c>
      <c r="L13" s="533" t="s">
        <v>427</v>
      </c>
      <c r="M13" s="17"/>
    </row>
    <row r="14" spans="1:16">
      <c r="M14" s="17"/>
    </row>
    <row r="15" spans="1:16">
      <c r="M15" s="17"/>
    </row>
    <row r="16" spans="1:16">
      <c r="M16" s="17"/>
    </row>
    <row r="17" spans="13:13">
      <c r="M17" s="17"/>
    </row>
    <row r="18" spans="13:13">
      <c r="M18" s="17"/>
    </row>
    <row r="19" spans="13:13">
      <c r="M19" s="17"/>
    </row>
    <row r="20" spans="13:13">
      <c r="M20" s="17"/>
    </row>
    <row r="21" spans="13:13">
      <c r="M21" s="17"/>
    </row>
    <row r="22" spans="13:13">
      <c r="M22" s="17"/>
    </row>
    <row r="23" spans="13:13">
      <c r="M23" s="17"/>
    </row>
    <row r="24" spans="13:13">
      <c r="M24" s="17"/>
    </row>
  </sheetData>
  <mergeCells count="11">
    <mergeCell ref="L4:L5"/>
    <mergeCell ref="G4:H4"/>
    <mergeCell ref="I4:I5"/>
    <mergeCell ref="K4:K5"/>
    <mergeCell ref="J4:J5"/>
    <mergeCell ref="B11:C11"/>
    <mergeCell ref="A4:A5"/>
    <mergeCell ref="B4:B5"/>
    <mergeCell ref="C4:F4"/>
    <mergeCell ref="A6:F6"/>
    <mergeCell ref="B7:C7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>
      <selection activeCell="M22" sqref="M22"/>
    </sheetView>
  </sheetViews>
  <sheetFormatPr defaultRowHeight="13.5"/>
  <cols>
    <col min="1" max="1" width="5.77734375" customWidth="1"/>
    <col min="2" max="2" width="6.77734375" customWidth="1"/>
    <col min="3" max="3" width="35.77734375" customWidth="1"/>
    <col min="4" max="4" width="6.88671875" customWidth="1"/>
    <col min="5" max="6" width="12.44140625" bestFit="1" customWidth="1"/>
    <col min="7" max="7" width="5" customWidth="1"/>
    <col min="8" max="8" width="5.109375" customWidth="1"/>
    <col min="9" max="9" width="8.6640625" customWidth="1"/>
    <col min="10" max="10" width="8.44140625" style="1" customWidth="1"/>
    <col min="11" max="11" width="7.109375" style="38" customWidth="1"/>
    <col min="12" max="12" width="5.88671875" customWidth="1"/>
  </cols>
  <sheetData>
    <row r="1" spans="1:16" ht="24.95" customHeight="1">
      <c r="J1" s="3"/>
    </row>
    <row r="2" spans="1:16" ht="24.95" customHeight="1">
      <c r="A2" s="6" t="s">
        <v>9</v>
      </c>
      <c r="B2" s="3"/>
      <c r="C2" s="3"/>
      <c r="D2" s="3"/>
      <c r="E2" s="3"/>
      <c r="F2" s="3"/>
      <c r="G2" s="3"/>
      <c r="H2" s="3"/>
      <c r="I2" s="3"/>
      <c r="J2" s="3"/>
      <c r="K2" s="36"/>
      <c r="L2" s="2"/>
    </row>
    <row r="3" spans="1:16" ht="24.95" customHeight="1" thickBot="1">
      <c r="A3" s="1"/>
      <c r="B3" s="1"/>
      <c r="E3" s="1"/>
      <c r="F3" s="1"/>
      <c r="G3" s="1"/>
      <c r="H3" s="1"/>
      <c r="I3" s="1"/>
      <c r="K3" s="37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82" t="s">
        <v>64</v>
      </c>
      <c r="L4" s="954" t="s">
        <v>57</v>
      </c>
    </row>
    <row r="5" spans="1:16" s="17" customFormat="1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6" t="s">
        <v>82</v>
      </c>
      <c r="H5" s="186" t="s">
        <v>79</v>
      </c>
      <c r="I5" s="958"/>
      <c r="J5" s="958"/>
      <c r="K5" s="983"/>
      <c r="L5" s="955"/>
    </row>
    <row r="6" spans="1:16" s="76" customFormat="1" ht="24.95" customHeight="1" thickBot="1">
      <c r="A6" s="951" t="s">
        <v>26</v>
      </c>
      <c r="B6" s="952"/>
      <c r="C6" s="952"/>
      <c r="D6" s="952"/>
      <c r="E6" s="952"/>
      <c r="F6" s="952"/>
      <c r="G6" s="133" t="s">
        <v>59</v>
      </c>
      <c r="H6" s="133" t="s">
        <v>59</v>
      </c>
      <c r="I6" s="197">
        <f>+I7</f>
        <v>1375</v>
      </c>
      <c r="J6" s="197">
        <f>+J7</f>
        <v>1138</v>
      </c>
      <c r="K6" s="197">
        <f>+K7</f>
        <v>644.34399999999994</v>
      </c>
      <c r="L6" s="134"/>
      <c r="M6" s="17"/>
    </row>
    <row r="7" spans="1:16" s="76" customFormat="1" ht="24.95" customHeight="1">
      <c r="A7" s="565" t="s">
        <v>59</v>
      </c>
      <c r="B7" s="953" t="s">
        <v>75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SUM(I8:I15)</f>
        <v>1375</v>
      </c>
      <c r="J7" s="464">
        <f t="shared" ref="J7:K7" si="0">SUM(J8:J15)</f>
        <v>1138</v>
      </c>
      <c r="K7" s="848">
        <f t="shared" si="0"/>
        <v>644.34399999999994</v>
      </c>
      <c r="L7" s="465"/>
      <c r="M7" s="17"/>
    </row>
    <row r="8" spans="1:16" s="146" customFormat="1" ht="25.5" customHeight="1">
      <c r="A8" s="566">
        <v>1</v>
      </c>
      <c r="B8" s="429" t="s">
        <v>283</v>
      </c>
      <c r="C8" s="581" t="s">
        <v>300</v>
      </c>
      <c r="D8" s="429" t="s">
        <v>316</v>
      </c>
      <c r="E8" s="595"/>
      <c r="F8" s="594"/>
      <c r="G8" s="461" t="s">
        <v>111</v>
      </c>
      <c r="H8" s="461" t="s">
        <v>108</v>
      </c>
      <c r="I8" s="592">
        <v>16</v>
      </c>
      <c r="J8" s="333">
        <v>8</v>
      </c>
      <c r="K8" s="592">
        <v>2.2290000000000001</v>
      </c>
      <c r="L8" s="587"/>
      <c r="M8" s="17"/>
      <c r="O8" s="165"/>
      <c r="P8" s="147"/>
    </row>
    <row r="9" spans="1:16" s="146" customFormat="1" ht="25.5" customHeight="1">
      <c r="A9" s="372">
        <v>2</v>
      </c>
      <c r="B9" s="371" t="s">
        <v>283</v>
      </c>
      <c r="C9" s="375" t="s">
        <v>317</v>
      </c>
      <c r="D9" s="374" t="s">
        <v>316</v>
      </c>
      <c r="E9" s="374"/>
      <c r="F9" s="374"/>
      <c r="G9" s="370" t="s">
        <v>111</v>
      </c>
      <c r="H9" s="369" t="s">
        <v>108</v>
      </c>
      <c r="I9" s="368">
        <v>418</v>
      </c>
      <c r="J9" s="333">
        <v>1059</v>
      </c>
      <c r="K9" s="368">
        <v>87</v>
      </c>
      <c r="L9" s="145"/>
      <c r="M9" s="17"/>
      <c r="O9" s="165"/>
      <c r="P9" s="147"/>
    </row>
    <row r="10" spans="1:16" s="146" customFormat="1" ht="25.5" customHeight="1">
      <c r="A10" s="372">
        <v>3</v>
      </c>
      <c r="B10" s="373" t="s">
        <v>283</v>
      </c>
      <c r="C10" s="375" t="s">
        <v>273</v>
      </c>
      <c r="D10" s="374" t="s">
        <v>316</v>
      </c>
      <c r="E10" s="374"/>
      <c r="F10" s="367"/>
      <c r="G10" s="352" t="s">
        <v>111</v>
      </c>
      <c r="H10" s="352" t="s">
        <v>108</v>
      </c>
      <c r="I10" s="366">
        <v>225</v>
      </c>
      <c r="J10" s="295" t="s">
        <v>96</v>
      </c>
      <c r="K10" s="366">
        <v>16.056000000000001</v>
      </c>
      <c r="L10" s="145"/>
      <c r="M10" s="17"/>
      <c r="O10" s="165"/>
      <c r="P10" s="147"/>
    </row>
    <row r="11" spans="1:16" s="146" customFormat="1" ht="25.5" customHeight="1">
      <c r="A11" s="372">
        <v>4</v>
      </c>
      <c r="B11" s="371" t="s">
        <v>283</v>
      </c>
      <c r="C11" s="375" t="s">
        <v>318</v>
      </c>
      <c r="D11" s="365" t="s">
        <v>319</v>
      </c>
      <c r="E11" s="374" t="s">
        <v>320</v>
      </c>
      <c r="F11" s="374" t="s">
        <v>321</v>
      </c>
      <c r="G11" s="364" t="s">
        <v>125</v>
      </c>
      <c r="H11" s="364" t="s">
        <v>118</v>
      </c>
      <c r="I11" s="366">
        <v>90</v>
      </c>
      <c r="J11" s="295">
        <v>1</v>
      </c>
      <c r="K11" s="366">
        <v>66.057000000000002</v>
      </c>
      <c r="L11" s="145"/>
      <c r="M11" s="17"/>
      <c r="O11" s="165"/>
      <c r="P11" s="147"/>
    </row>
    <row r="12" spans="1:16" s="146" customFormat="1" ht="25.5" customHeight="1">
      <c r="A12" s="372">
        <v>5</v>
      </c>
      <c r="B12" s="373" t="s">
        <v>283</v>
      </c>
      <c r="C12" s="375" t="s">
        <v>322</v>
      </c>
      <c r="D12" s="365" t="s">
        <v>323</v>
      </c>
      <c r="E12" s="374" t="s">
        <v>324</v>
      </c>
      <c r="F12" s="374" t="s">
        <v>325</v>
      </c>
      <c r="G12" s="352" t="s">
        <v>125</v>
      </c>
      <c r="H12" s="352" t="s">
        <v>125</v>
      </c>
      <c r="I12" s="366">
        <v>115</v>
      </c>
      <c r="J12" s="295">
        <v>70</v>
      </c>
      <c r="K12" s="366">
        <v>50.86</v>
      </c>
      <c r="L12" s="162"/>
      <c r="M12" s="17"/>
      <c r="O12" s="165"/>
      <c r="P12" s="147"/>
    </row>
    <row r="13" spans="1:16" s="146" customFormat="1" ht="25.5" customHeight="1">
      <c r="A13" s="372">
        <v>6</v>
      </c>
      <c r="B13" s="373" t="s">
        <v>283</v>
      </c>
      <c r="C13" s="375" t="s">
        <v>326</v>
      </c>
      <c r="D13" s="365" t="s">
        <v>327</v>
      </c>
      <c r="E13" s="374" t="s">
        <v>328</v>
      </c>
      <c r="F13" s="374" t="s">
        <v>328</v>
      </c>
      <c r="G13" s="352" t="s">
        <v>125</v>
      </c>
      <c r="H13" s="352" t="s">
        <v>125</v>
      </c>
      <c r="I13" s="366">
        <v>106</v>
      </c>
      <c r="J13" s="295" t="s">
        <v>96</v>
      </c>
      <c r="K13" s="366">
        <v>73.113</v>
      </c>
      <c r="L13" s="145"/>
      <c r="M13" s="17"/>
      <c r="O13" s="165"/>
      <c r="P13" s="147"/>
    </row>
    <row r="14" spans="1:16" s="146" customFormat="1" ht="25.5" customHeight="1">
      <c r="A14" s="372">
        <v>7</v>
      </c>
      <c r="B14" s="373" t="s">
        <v>283</v>
      </c>
      <c r="C14" s="375" t="s">
        <v>329</v>
      </c>
      <c r="D14" s="374" t="s">
        <v>327</v>
      </c>
      <c r="E14" s="374" t="s">
        <v>330</v>
      </c>
      <c r="F14" s="374" t="s">
        <v>331</v>
      </c>
      <c r="G14" s="364" t="s">
        <v>125</v>
      </c>
      <c r="H14" s="364" t="s">
        <v>125</v>
      </c>
      <c r="I14" s="366">
        <v>300</v>
      </c>
      <c r="J14" s="295" t="s">
        <v>96</v>
      </c>
      <c r="K14" s="366">
        <v>322.428</v>
      </c>
      <c r="L14" s="162"/>
      <c r="M14" s="17"/>
      <c r="O14" s="165"/>
      <c r="P14" s="147"/>
    </row>
    <row r="15" spans="1:16" s="146" customFormat="1" ht="25.5" customHeight="1" thickBot="1">
      <c r="A15" s="372">
        <v>8</v>
      </c>
      <c r="B15" s="373" t="s">
        <v>283</v>
      </c>
      <c r="C15" s="375" t="s">
        <v>332</v>
      </c>
      <c r="D15" s="374" t="s">
        <v>333</v>
      </c>
      <c r="E15" s="374" t="s">
        <v>334</v>
      </c>
      <c r="F15" s="374" t="s">
        <v>334</v>
      </c>
      <c r="G15" s="364" t="s">
        <v>111</v>
      </c>
      <c r="H15" s="364" t="s">
        <v>108</v>
      </c>
      <c r="I15" s="366">
        <v>105</v>
      </c>
      <c r="J15" s="295" t="s">
        <v>96</v>
      </c>
      <c r="K15" s="366">
        <v>26.600999999999999</v>
      </c>
      <c r="L15" s="158"/>
      <c r="M15" s="17"/>
      <c r="O15" s="165"/>
      <c r="P15" s="147"/>
    </row>
    <row r="16" spans="1:16">
      <c r="M16" s="17"/>
    </row>
    <row r="17" spans="13:13">
      <c r="M17" s="17"/>
    </row>
    <row r="18" spans="13:13">
      <c r="M18" s="17"/>
    </row>
    <row r="19" spans="13:13">
      <c r="M19" s="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68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>
      <selection activeCell="K6" sqref="K6:K7"/>
    </sheetView>
  </sheetViews>
  <sheetFormatPr defaultRowHeight="13.5"/>
  <cols>
    <col min="1" max="1" width="5.77734375" customWidth="1"/>
    <col min="2" max="2" width="7.109375" customWidth="1"/>
    <col min="3" max="3" width="25.88671875" customWidth="1"/>
    <col min="4" max="6" width="7.109375" customWidth="1"/>
    <col min="7" max="8" width="5.77734375" customWidth="1"/>
    <col min="9" max="9" width="8.6640625" customWidth="1"/>
    <col min="10" max="10" width="8.6640625" style="1" customWidth="1"/>
    <col min="11" max="11" width="9.5546875" bestFit="1" customWidth="1"/>
    <col min="12" max="12" width="5.6640625" customWidth="1"/>
  </cols>
  <sheetData>
    <row r="1" spans="1:13" ht="24.95" customHeight="1">
      <c r="J1" s="3"/>
    </row>
    <row r="2" spans="1:13" ht="24.95" customHeight="1">
      <c r="A2" s="6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 thickBot="1">
      <c r="A3" s="1"/>
      <c r="B3" s="1"/>
      <c r="E3" s="1"/>
      <c r="F3" s="1"/>
      <c r="G3" s="1"/>
      <c r="H3" s="1"/>
      <c r="I3" s="1"/>
      <c r="K3" s="1"/>
    </row>
    <row r="4" spans="1:13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3" s="17" customFormat="1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6" t="s">
        <v>82</v>
      </c>
      <c r="H5" s="186" t="s">
        <v>79</v>
      </c>
      <c r="I5" s="958"/>
      <c r="J5" s="958"/>
      <c r="K5" s="958"/>
      <c r="L5" s="955"/>
    </row>
    <row r="6" spans="1:13" s="76" customFormat="1" ht="27.75" customHeight="1" thickBot="1">
      <c r="A6" s="984" t="s">
        <v>26</v>
      </c>
      <c r="B6" s="985"/>
      <c r="C6" s="985"/>
      <c r="D6" s="984"/>
      <c r="E6" s="985"/>
      <c r="F6" s="986"/>
      <c r="G6" s="133" t="s">
        <v>59</v>
      </c>
      <c r="H6" s="133" t="s">
        <v>59</v>
      </c>
      <c r="I6" s="197">
        <f>+I7</f>
        <v>2208.5</v>
      </c>
      <c r="J6" s="197">
        <f>+J7</f>
        <v>6266</v>
      </c>
      <c r="K6" s="197">
        <f>+K7</f>
        <v>1139.6000000000001</v>
      </c>
      <c r="L6" s="134"/>
    </row>
    <row r="7" spans="1:13" s="76" customFormat="1" ht="27.75" customHeight="1">
      <c r="A7" s="565" t="s">
        <v>59</v>
      </c>
      <c r="B7" s="973" t="s">
        <v>429</v>
      </c>
      <c r="C7" s="974"/>
      <c r="D7" s="511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SUM(I8:I12)</f>
        <v>2208.5</v>
      </c>
      <c r="J7" s="464">
        <f>SUM(J8:J12)</f>
        <v>6266</v>
      </c>
      <c r="K7" s="848">
        <f>SUM(K8:K12)</f>
        <v>1139.6000000000001</v>
      </c>
      <c r="L7" s="465"/>
    </row>
    <row r="8" spans="1:13" s="146" customFormat="1" ht="27.75" customHeight="1">
      <c r="A8" s="568">
        <v>1</v>
      </c>
      <c r="B8" s="568" t="s">
        <v>423</v>
      </c>
      <c r="C8" s="569" t="s">
        <v>430</v>
      </c>
      <c r="D8" s="512" t="s">
        <v>431</v>
      </c>
      <c r="E8" s="512">
        <v>1257</v>
      </c>
      <c r="F8" s="512">
        <v>151</v>
      </c>
      <c r="G8" s="512">
        <v>10</v>
      </c>
      <c r="H8" s="512">
        <v>10</v>
      </c>
      <c r="I8" s="472">
        <v>40</v>
      </c>
      <c r="J8" s="472">
        <v>4</v>
      </c>
      <c r="K8" s="529">
        <v>27.3</v>
      </c>
      <c r="L8" s="568" t="s">
        <v>427</v>
      </c>
      <c r="M8" s="76"/>
    </row>
    <row r="9" spans="1:13" s="146" customFormat="1" ht="27.75" customHeight="1">
      <c r="A9" s="530">
        <v>2</v>
      </c>
      <c r="B9" s="530" t="s">
        <v>423</v>
      </c>
      <c r="C9" s="531" t="s">
        <v>432</v>
      </c>
      <c r="D9" s="570" t="s">
        <v>433</v>
      </c>
      <c r="E9" s="735" t="s">
        <v>434</v>
      </c>
      <c r="F9" s="736"/>
      <c r="G9" s="530">
        <v>10</v>
      </c>
      <c r="H9" s="530">
        <v>10</v>
      </c>
      <c r="I9" s="513">
        <v>270</v>
      </c>
      <c r="J9" s="513"/>
      <c r="K9" s="473">
        <v>224.9</v>
      </c>
      <c r="L9" s="530" t="s">
        <v>427</v>
      </c>
      <c r="M9" s="76"/>
    </row>
    <row r="10" spans="1:13" ht="22.5" customHeight="1">
      <c r="A10" s="530">
        <v>3</v>
      </c>
      <c r="B10" s="530" t="s">
        <v>423</v>
      </c>
      <c r="C10" s="474" t="s">
        <v>435</v>
      </c>
      <c r="D10" s="570" t="s">
        <v>436</v>
      </c>
      <c r="E10" s="735" t="s">
        <v>437</v>
      </c>
      <c r="F10" s="736"/>
      <c r="G10" s="570">
        <v>6</v>
      </c>
      <c r="H10" s="570">
        <v>6</v>
      </c>
      <c r="I10" s="514">
        <v>520</v>
      </c>
      <c r="J10" s="514"/>
      <c r="K10" s="571">
        <v>250</v>
      </c>
      <c r="L10" s="530" t="s">
        <v>427</v>
      </c>
      <c r="M10" s="76"/>
    </row>
    <row r="11" spans="1:13" ht="26.25" customHeight="1">
      <c r="A11" s="530">
        <v>4</v>
      </c>
      <c r="B11" s="530" t="s">
        <v>423</v>
      </c>
      <c r="C11" s="572" t="s">
        <v>438</v>
      </c>
      <c r="D11" s="570" t="s">
        <v>436</v>
      </c>
      <c r="E11" s="735" t="s">
        <v>439</v>
      </c>
      <c r="F11" s="736"/>
      <c r="G11" s="570">
        <v>3</v>
      </c>
      <c r="H11" s="570">
        <v>3</v>
      </c>
      <c r="I11" s="514">
        <v>970</v>
      </c>
      <c r="J11" s="514">
        <v>5230</v>
      </c>
      <c r="K11" s="571">
        <v>402</v>
      </c>
      <c r="L11" s="530" t="s">
        <v>427</v>
      </c>
      <c r="M11" s="76"/>
    </row>
    <row r="12" spans="1:13" ht="23.25" customHeight="1">
      <c r="A12" s="530">
        <v>5</v>
      </c>
      <c r="B12" s="530" t="s">
        <v>423</v>
      </c>
      <c r="C12" s="572" t="s">
        <v>428</v>
      </c>
      <c r="D12" s="570"/>
      <c r="E12" s="532"/>
      <c r="F12" s="532"/>
      <c r="G12" s="570">
        <v>1</v>
      </c>
      <c r="H12" s="570">
        <v>12</v>
      </c>
      <c r="I12" s="514">
        <v>408.5</v>
      </c>
      <c r="J12" s="514">
        <v>1032</v>
      </c>
      <c r="K12" s="571">
        <v>235.4</v>
      </c>
      <c r="L12" s="530" t="s">
        <v>427</v>
      </c>
      <c r="M12" s="76"/>
    </row>
    <row r="13" spans="1:13">
      <c r="M13" s="76"/>
    </row>
    <row r="14" spans="1:13">
      <c r="M14" s="76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>
      <selection activeCell="N26" sqref="N26"/>
    </sheetView>
  </sheetViews>
  <sheetFormatPr defaultRowHeight="13.5"/>
  <cols>
    <col min="1" max="1" width="5.77734375" customWidth="1"/>
    <col min="2" max="2" width="6.77734375" customWidth="1"/>
    <col min="3" max="3" width="26.44140625" customWidth="1"/>
    <col min="4" max="6" width="7.33203125" customWidth="1"/>
    <col min="7" max="8" width="5.77734375" customWidth="1"/>
    <col min="9" max="9" width="8.5546875" customWidth="1"/>
    <col min="10" max="10" width="8.5546875" style="1" customWidth="1"/>
    <col min="11" max="11" width="8.5546875" customWidth="1"/>
    <col min="12" max="12" width="5.77734375" customWidth="1"/>
  </cols>
  <sheetData>
    <row r="1" spans="1:13" ht="24.95" customHeight="1">
      <c r="J1" s="3"/>
    </row>
    <row r="2" spans="1:13" ht="24.95" customHeight="1">
      <c r="A2" s="6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 thickBot="1">
      <c r="A3" s="1"/>
      <c r="B3" s="1"/>
      <c r="E3" s="1"/>
      <c r="F3" s="1"/>
      <c r="G3" s="1"/>
      <c r="H3" s="1"/>
      <c r="I3" s="1"/>
      <c r="K3" s="1"/>
    </row>
    <row r="4" spans="1:13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3" s="17" customFormat="1" ht="24.95" customHeight="1" thickBot="1">
      <c r="A5" s="962"/>
      <c r="B5" s="963"/>
      <c r="C5" s="43" t="s">
        <v>62</v>
      </c>
      <c r="D5" s="43" t="s">
        <v>31</v>
      </c>
      <c r="E5" s="43" t="s">
        <v>11</v>
      </c>
      <c r="F5" s="43" t="s">
        <v>88</v>
      </c>
      <c r="G5" s="94" t="s">
        <v>82</v>
      </c>
      <c r="H5" s="94" t="s">
        <v>79</v>
      </c>
      <c r="I5" s="963"/>
      <c r="J5" s="963"/>
      <c r="K5" s="963"/>
      <c r="L5" s="966"/>
    </row>
    <row r="6" spans="1:13" s="76" customFormat="1" ht="25.5" customHeight="1" thickBot="1">
      <c r="A6" s="967" t="s">
        <v>26</v>
      </c>
      <c r="B6" s="968"/>
      <c r="C6" s="968"/>
      <c r="D6" s="967"/>
      <c r="E6" s="968"/>
      <c r="F6" s="968"/>
      <c r="G6" s="138" t="s">
        <v>59</v>
      </c>
      <c r="H6" s="138" t="s">
        <v>59</v>
      </c>
      <c r="I6" s="198">
        <f>+I7</f>
        <v>204.3</v>
      </c>
      <c r="J6" s="198">
        <f>+J7</f>
        <v>2238</v>
      </c>
      <c r="K6" s="841">
        <f>+K7</f>
        <v>118</v>
      </c>
      <c r="L6" s="160"/>
    </row>
    <row r="7" spans="1:13" s="76" customFormat="1" ht="25.5" customHeight="1">
      <c r="A7" s="565" t="s">
        <v>59</v>
      </c>
      <c r="B7" s="953" t="s">
        <v>429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SUM(I8:I10)</f>
        <v>204.3</v>
      </c>
      <c r="J7" s="464">
        <f t="shared" ref="J7:K7" si="0">SUM(J8:J10)</f>
        <v>2238</v>
      </c>
      <c r="K7" s="848">
        <f t="shared" si="0"/>
        <v>118</v>
      </c>
      <c r="L7" s="465"/>
    </row>
    <row r="8" spans="1:13" s="76" customFormat="1" ht="25.5" customHeight="1" thickBot="1">
      <c r="A8" s="742">
        <v>1</v>
      </c>
      <c r="B8" s="742" t="s">
        <v>423</v>
      </c>
      <c r="C8" s="743" t="s">
        <v>428</v>
      </c>
      <c r="D8" s="744"/>
      <c r="E8" s="744"/>
      <c r="F8" s="744"/>
      <c r="G8" s="744">
        <v>1</v>
      </c>
      <c r="H8" s="744">
        <v>12</v>
      </c>
      <c r="I8" s="745">
        <v>204.3</v>
      </c>
      <c r="J8" s="745">
        <v>2238</v>
      </c>
      <c r="K8" s="909">
        <v>118</v>
      </c>
      <c r="L8" s="742" t="s">
        <v>427</v>
      </c>
    </row>
    <row r="9" spans="1:13" s="146" customFormat="1" ht="25.5" customHeight="1">
      <c r="A9" s="737"/>
      <c r="B9" s="737"/>
      <c r="C9" s="738"/>
      <c r="D9" s="739"/>
      <c r="E9" s="739"/>
      <c r="F9" s="739"/>
      <c r="G9" s="739"/>
      <c r="H9" s="739"/>
      <c r="I9" s="740"/>
      <c r="J9" s="740"/>
      <c r="K9" s="741"/>
      <c r="L9" s="737"/>
      <c r="M9" s="76"/>
    </row>
    <row r="10" spans="1:13" s="146" customFormat="1" ht="25.5" customHeight="1">
      <c r="A10" s="737"/>
      <c r="B10" s="737"/>
      <c r="C10" s="738"/>
      <c r="D10" s="739"/>
      <c r="E10" s="739"/>
      <c r="F10" s="739"/>
      <c r="G10" s="739"/>
      <c r="H10" s="739"/>
      <c r="I10" s="740"/>
      <c r="J10" s="740"/>
      <c r="K10" s="741"/>
      <c r="L10" s="737"/>
      <c r="M10" s="76"/>
    </row>
    <row r="11" spans="1:13">
      <c r="M11" s="76"/>
    </row>
    <row r="12" spans="1:13">
      <c r="M12" s="76"/>
    </row>
    <row r="13" spans="1:13">
      <c r="M13" s="76"/>
    </row>
    <row r="14" spans="1:13">
      <c r="M14" s="76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>
      <selection activeCell="K6" sqref="K6:K7"/>
    </sheetView>
  </sheetViews>
  <sheetFormatPr defaultRowHeight="13.5"/>
  <cols>
    <col min="1" max="1" width="5.77734375" customWidth="1"/>
    <col min="2" max="2" width="6.6640625" customWidth="1"/>
    <col min="3" max="3" width="28.77734375" customWidth="1"/>
    <col min="4" max="4" width="9" customWidth="1"/>
    <col min="5" max="5" width="7" customWidth="1"/>
    <col min="6" max="6" width="9.88671875" customWidth="1"/>
    <col min="7" max="7" width="4" style="41" customWidth="1"/>
    <col min="8" max="8" width="3.77734375" style="41" customWidth="1"/>
    <col min="9" max="9" width="8" customWidth="1"/>
    <col min="10" max="10" width="7.88671875" style="1" customWidth="1"/>
    <col min="11" max="11" width="8.77734375" customWidth="1"/>
    <col min="12" max="12" width="5.109375" customWidth="1"/>
  </cols>
  <sheetData>
    <row r="1" spans="1:16" ht="24.95" customHeight="1">
      <c r="J1" s="3"/>
    </row>
    <row r="2" spans="1:16" ht="24.95" customHeight="1">
      <c r="A2" s="6" t="s">
        <v>65</v>
      </c>
      <c r="B2" s="3"/>
      <c r="C2" s="3"/>
      <c r="D2" s="3"/>
      <c r="E2" s="3"/>
      <c r="F2" s="3"/>
      <c r="G2" s="39"/>
      <c r="H2" s="39"/>
      <c r="I2" s="3"/>
      <c r="J2" s="3"/>
      <c r="K2" s="3"/>
      <c r="L2" s="2"/>
    </row>
    <row r="3" spans="1:16" ht="24.95" customHeight="1" thickBot="1">
      <c r="A3" s="1"/>
      <c r="B3" s="1"/>
      <c r="E3" s="1"/>
      <c r="F3" s="1"/>
      <c r="G3" s="40"/>
      <c r="H3" s="40"/>
      <c r="I3" s="1"/>
      <c r="K3" s="1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6" s="17" customFormat="1" ht="24.95" customHeight="1" thickBot="1">
      <c r="A5" s="962"/>
      <c r="B5" s="963"/>
      <c r="C5" s="43" t="s">
        <v>62</v>
      </c>
      <c r="D5" s="43" t="s">
        <v>31</v>
      </c>
      <c r="E5" s="43" t="s">
        <v>11</v>
      </c>
      <c r="F5" s="43" t="s">
        <v>88</v>
      </c>
      <c r="G5" s="94" t="s">
        <v>82</v>
      </c>
      <c r="H5" s="94" t="s">
        <v>79</v>
      </c>
      <c r="I5" s="963"/>
      <c r="J5" s="963"/>
      <c r="K5" s="963"/>
      <c r="L5" s="966"/>
    </row>
    <row r="6" spans="1:16" s="76" customFormat="1" ht="24.95" customHeight="1" thickBot="1">
      <c r="A6" s="967" t="s">
        <v>26</v>
      </c>
      <c r="B6" s="968"/>
      <c r="C6" s="968"/>
      <c r="D6" s="968"/>
      <c r="E6" s="968"/>
      <c r="F6" s="968"/>
      <c r="G6" s="138" t="s">
        <v>59</v>
      </c>
      <c r="H6" s="138" t="s">
        <v>59</v>
      </c>
      <c r="I6" s="198">
        <f>+I7</f>
        <v>2940</v>
      </c>
      <c r="J6" s="198">
        <f>+J7</f>
        <v>7104</v>
      </c>
      <c r="K6" s="841">
        <f>+K7</f>
        <v>1382.1669999999999</v>
      </c>
      <c r="L6" s="160"/>
      <c r="M6" s="17"/>
    </row>
    <row r="7" spans="1:16" s="76" customFormat="1" ht="24.95" customHeight="1">
      <c r="A7" s="565" t="s">
        <v>59</v>
      </c>
      <c r="B7" s="953" t="s">
        <v>75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SUM(I8:I23)</f>
        <v>2940</v>
      </c>
      <c r="J7" s="464">
        <f t="shared" ref="J7:K7" si="0">SUM(J8:J23)</f>
        <v>7104</v>
      </c>
      <c r="K7" s="848">
        <f t="shared" si="0"/>
        <v>1382.1669999999999</v>
      </c>
      <c r="L7" s="465"/>
      <c r="M7" s="17"/>
    </row>
    <row r="8" spans="1:16" s="146" customFormat="1" ht="22.5" customHeight="1">
      <c r="A8" s="588">
        <v>1</v>
      </c>
      <c r="B8" s="589" t="s">
        <v>284</v>
      </c>
      <c r="C8" s="469" t="s">
        <v>340</v>
      </c>
      <c r="D8" s="589" t="s">
        <v>129</v>
      </c>
      <c r="E8" s="527"/>
      <c r="F8" s="519"/>
      <c r="G8" s="461" t="s">
        <v>107</v>
      </c>
      <c r="H8" s="461" t="s">
        <v>108</v>
      </c>
      <c r="I8" s="582">
        <v>27</v>
      </c>
      <c r="J8" s="333">
        <v>9</v>
      </c>
      <c r="K8" s="582">
        <v>2.5070000000000001</v>
      </c>
      <c r="L8" s="587"/>
      <c r="M8" s="17"/>
      <c r="O8" s="165"/>
      <c r="P8" s="147"/>
    </row>
    <row r="9" spans="1:16" s="146" customFormat="1" ht="22.5" customHeight="1">
      <c r="A9" s="395">
        <v>2</v>
      </c>
      <c r="B9" s="396" t="s">
        <v>284</v>
      </c>
      <c r="C9" s="398" t="s">
        <v>317</v>
      </c>
      <c r="D9" s="397" t="s">
        <v>129</v>
      </c>
      <c r="E9" s="399"/>
      <c r="F9" s="399"/>
      <c r="G9" s="352" t="s">
        <v>107</v>
      </c>
      <c r="H9" s="352" t="s">
        <v>108</v>
      </c>
      <c r="I9" s="394">
        <v>1233</v>
      </c>
      <c r="J9" s="295">
        <v>3728</v>
      </c>
      <c r="K9" s="394">
        <v>128</v>
      </c>
      <c r="L9" s="145"/>
      <c r="M9" s="17"/>
      <c r="O9" s="165"/>
      <c r="P9" s="147"/>
    </row>
    <row r="10" spans="1:16" s="146" customFormat="1" ht="22.5" customHeight="1">
      <c r="A10" s="395">
        <v>3</v>
      </c>
      <c r="B10" s="396" t="s">
        <v>284</v>
      </c>
      <c r="C10" s="398" t="s">
        <v>273</v>
      </c>
      <c r="D10" s="397" t="s">
        <v>129</v>
      </c>
      <c r="E10" s="399"/>
      <c r="F10" s="399"/>
      <c r="G10" s="352" t="s">
        <v>107</v>
      </c>
      <c r="H10" s="352" t="s">
        <v>108</v>
      </c>
      <c r="I10" s="393">
        <v>270</v>
      </c>
      <c r="J10" s="295" t="s">
        <v>96</v>
      </c>
      <c r="K10" s="394">
        <v>71.921000000000006</v>
      </c>
      <c r="L10" s="145"/>
      <c r="M10" s="17"/>
      <c r="O10" s="165"/>
      <c r="P10" s="147"/>
    </row>
    <row r="11" spans="1:16" s="146" customFormat="1" ht="22.5" customHeight="1">
      <c r="A11" s="395">
        <v>4</v>
      </c>
      <c r="B11" s="396" t="s">
        <v>34</v>
      </c>
      <c r="C11" s="398" t="s">
        <v>341</v>
      </c>
      <c r="D11" s="397" t="s">
        <v>128</v>
      </c>
      <c r="E11" s="399" t="s">
        <v>342</v>
      </c>
      <c r="F11" s="399" t="s">
        <v>342</v>
      </c>
      <c r="G11" s="352" t="s">
        <v>114</v>
      </c>
      <c r="H11" s="352" t="s">
        <v>113</v>
      </c>
      <c r="I11" s="394">
        <v>160</v>
      </c>
      <c r="J11" s="295">
        <v>813</v>
      </c>
      <c r="K11" s="394">
        <v>48.2</v>
      </c>
      <c r="L11" s="145"/>
      <c r="M11" s="17"/>
      <c r="O11" s="165"/>
      <c r="P11" s="147"/>
    </row>
    <row r="12" spans="1:16" s="146" customFormat="1" ht="27.75" customHeight="1">
      <c r="A12" s="395">
        <v>5</v>
      </c>
      <c r="B12" s="396" t="s">
        <v>34</v>
      </c>
      <c r="C12" s="398" t="s">
        <v>343</v>
      </c>
      <c r="D12" s="397" t="s">
        <v>344</v>
      </c>
      <c r="E12" s="399" t="s">
        <v>345</v>
      </c>
      <c r="F12" s="399" t="s">
        <v>345</v>
      </c>
      <c r="G12" s="352" t="s">
        <v>113</v>
      </c>
      <c r="H12" s="352" t="s">
        <v>120</v>
      </c>
      <c r="I12" s="393">
        <v>30</v>
      </c>
      <c r="J12" s="295">
        <v>195</v>
      </c>
      <c r="K12" s="394">
        <v>8</v>
      </c>
      <c r="L12" s="145"/>
      <c r="M12" s="17"/>
      <c r="O12" s="165"/>
      <c r="P12" s="147"/>
    </row>
    <row r="13" spans="1:16" s="146" customFormat="1" ht="22.5" customHeight="1">
      <c r="A13" s="395">
        <v>6</v>
      </c>
      <c r="B13" s="396" t="s">
        <v>34</v>
      </c>
      <c r="C13" s="398" t="s">
        <v>346</v>
      </c>
      <c r="D13" s="397" t="s">
        <v>126</v>
      </c>
      <c r="E13" s="399" t="s">
        <v>347</v>
      </c>
      <c r="F13" s="399" t="s">
        <v>348</v>
      </c>
      <c r="G13" s="352" t="s">
        <v>113</v>
      </c>
      <c r="H13" s="352" t="s">
        <v>113</v>
      </c>
      <c r="I13" s="393">
        <v>200</v>
      </c>
      <c r="J13" s="295">
        <v>1221</v>
      </c>
      <c r="K13" s="394">
        <v>260.97300000000001</v>
      </c>
      <c r="L13" s="145"/>
      <c r="M13" s="17"/>
      <c r="O13" s="165"/>
      <c r="P13" s="147"/>
    </row>
    <row r="14" spans="1:16" s="146" customFormat="1" ht="22.5" customHeight="1">
      <c r="A14" s="395">
        <v>7</v>
      </c>
      <c r="B14" s="396" t="s">
        <v>349</v>
      </c>
      <c r="C14" s="398" t="s">
        <v>350</v>
      </c>
      <c r="D14" s="397" t="s">
        <v>128</v>
      </c>
      <c r="E14" s="399" t="s">
        <v>351</v>
      </c>
      <c r="F14" s="399" t="s">
        <v>352</v>
      </c>
      <c r="G14" s="352" t="s">
        <v>112</v>
      </c>
      <c r="H14" s="352" t="s">
        <v>112</v>
      </c>
      <c r="I14" s="393">
        <v>80</v>
      </c>
      <c r="J14" s="295">
        <v>3</v>
      </c>
      <c r="K14" s="394">
        <v>68.075000000000003</v>
      </c>
      <c r="L14" s="145"/>
      <c r="M14" s="17"/>
      <c r="O14" s="165"/>
      <c r="P14" s="147"/>
    </row>
    <row r="15" spans="1:16" s="146" customFormat="1" ht="22.5" customHeight="1">
      <c r="A15" s="395">
        <v>8</v>
      </c>
      <c r="B15" s="396" t="s">
        <v>34</v>
      </c>
      <c r="C15" s="398" t="s">
        <v>353</v>
      </c>
      <c r="D15" s="397" t="s">
        <v>126</v>
      </c>
      <c r="E15" s="399" t="s">
        <v>354</v>
      </c>
      <c r="F15" s="399" t="s">
        <v>355</v>
      </c>
      <c r="G15" s="352" t="s">
        <v>114</v>
      </c>
      <c r="H15" s="352" t="s">
        <v>113</v>
      </c>
      <c r="I15" s="393">
        <v>50</v>
      </c>
      <c r="J15" s="295">
        <v>110</v>
      </c>
      <c r="K15" s="394">
        <v>25</v>
      </c>
      <c r="L15" s="145"/>
      <c r="M15" s="17"/>
      <c r="O15" s="165"/>
      <c r="P15" s="147"/>
    </row>
    <row r="16" spans="1:16" s="146" customFormat="1" ht="22.5" customHeight="1">
      <c r="A16" s="395">
        <v>9</v>
      </c>
      <c r="B16" s="396" t="s">
        <v>34</v>
      </c>
      <c r="C16" s="398" t="s">
        <v>356</v>
      </c>
      <c r="D16" s="397" t="s">
        <v>127</v>
      </c>
      <c r="E16" s="399" t="s">
        <v>357</v>
      </c>
      <c r="F16" s="399" t="s">
        <v>358</v>
      </c>
      <c r="G16" s="352" t="s">
        <v>115</v>
      </c>
      <c r="H16" s="352" t="s">
        <v>112</v>
      </c>
      <c r="I16" s="393">
        <v>17</v>
      </c>
      <c r="J16" s="295">
        <v>326</v>
      </c>
      <c r="K16" s="394">
        <v>8.5</v>
      </c>
      <c r="L16" s="145"/>
      <c r="M16" s="17"/>
      <c r="O16" s="165"/>
      <c r="P16" s="147"/>
    </row>
    <row r="17" spans="1:16" s="146" customFormat="1" ht="22.5" customHeight="1">
      <c r="A17" s="392">
        <v>10</v>
      </c>
      <c r="B17" s="396" t="s">
        <v>34</v>
      </c>
      <c r="C17" s="398" t="s">
        <v>359</v>
      </c>
      <c r="D17" s="397" t="s">
        <v>360</v>
      </c>
      <c r="E17" s="399" t="s">
        <v>361</v>
      </c>
      <c r="F17" s="399" t="s">
        <v>362</v>
      </c>
      <c r="G17" s="352" t="s">
        <v>125</v>
      </c>
      <c r="H17" s="352" t="s">
        <v>125</v>
      </c>
      <c r="I17" s="394">
        <v>2</v>
      </c>
      <c r="J17" s="295">
        <v>222</v>
      </c>
      <c r="K17" s="394">
        <v>1</v>
      </c>
      <c r="L17" s="145"/>
      <c r="M17" s="17"/>
      <c r="O17" s="165"/>
      <c r="P17" s="147"/>
    </row>
    <row r="18" spans="1:16" s="146" customFormat="1" ht="22.5" customHeight="1">
      <c r="A18" s="392">
        <v>11</v>
      </c>
      <c r="B18" s="396" t="s">
        <v>34</v>
      </c>
      <c r="C18" s="398" t="s">
        <v>363</v>
      </c>
      <c r="D18" s="397" t="s">
        <v>364</v>
      </c>
      <c r="E18" s="399" t="s">
        <v>365</v>
      </c>
      <c r="F18" s="399" t="s">
        <v>365</v>
      </c>
      <c r="G18" s="352" t="s">
        <v>118</v>
      </c>
      <c r="H18" s="352" t="s">
        <v>118</v>
      </c>
      <c r="I18" s="394">
        <v>2</v>
      </c>
      <c r="J18" s="295">
        <v>128</v>
      </c>
      <c r="K18" s="394">
        <v>1</v>
      </c>
      <c r="L18" s="145"/>
      <c r="M18" s="17"/>
      <c r="O18" s="165"/>
      <c r="P18" s="147"/>
    </row>
    <row r="19" spans="1:16" s="146" customFormat="1" ht="22.5" customHeight="1">
      <c r="A19" s="392">
        <v>12</v>
      </c>
      <c r="B19" s="396" t="s">
        <v>34</v>
      </c>
      <c r="C19" s="398" t="s">
        <v>366</v>
      </c>
      <c r="D19" s="397" t="s">
        <v>367</v>
      </c>
      <c r="E19" s="399" t="s">
        <v>368</v>
      </c>
      <c r="F19" s="399" t="s">
        <v>368</v>
      </c>
      <c r="G19" s="352" t="s">
        <v>109</v>
      </c>
      <c r="H19" s="352" t="s">
        <v>114</v>
      </c>
      <c r="I19" s="394">
        <v>350</v>
      </c>
      <c r="J19" s="295" t="s">
        <v>96</v>
      </c>
      <c r="K19" s="394">
        <v>388.197</v>
      </c>
      <c r="L19" s="145"/>
      <c r="M19" s="17"/>
      <c r="O19" s="165"/>
      <c r="P19" s="147"/>
    </row>
    <row r="20" spans="1:16" s="146" customFormat="1" ht="22.5" customHeight="1">
      <c r="A20" s="392">
        <v>13</v>
      </c>
      <c r="B20" s="396" t="s">
        <v>34</v>
      </c>
      <c r="C20" s="398" t="s">
        <v>369</v>
      </c>
      <c r="D20" s="397" t="s">
        <v>370</v>
      </c>
      <c r="E20" s="399" t="s">
        <v>371</v>
      </c>
      <c r="F20" s="399" t="s">
        <v>372</v>
      </c>
      <c r="G20" s="352" t="s">
        <v>116</v>
      </c>
      <c r="H20" s="352" t="s">
        <v>114</v>
      </c>
      <c r="I20" s="394">
        <v>375</v>
      </c>
      <c r="J20" s="295" t="s">
        <v>96</v>
      </c>
      <c r="K20" s="394">
        <v>337.79399999999998</v>
      </c>
      <c r="L20" s="145"/>
      <c r="M20" s="17"/>
      <c r="O20" s="165"/>
      <c r="P20" s="147"/>
    </row>
    <row r="21" spans="1:16" s="150" customFormat="1" ht="22.5" customHeight="1">
      <c r="A21" s="392">
        <v>14</v>
      </c>
      <c r="B21" s="396" t="s">
        <v>34</v>
      </c>
      <c r="C21" s="398" t="s">
        <v>373</v>
      </c>
      <c r="D21" s="397" t="s">
        <v>374</v>
      </c>
      <c r="E21" s="399" t="s">
        <v>375</v>
      </c>
      <c r="F21" s="399" t="s">
        <v>376</v>
      </c>
      <c r="G21" s="352" t="s">
        <v>125</v>
      </c>
      <c r="H21" s="352" t="s">
        <v>118</v>
      </c>
      <c r="I21" s="394">
        <v>62</v>
      </c>
      <c r="J21" s="295">
        <v>36</v>
      </c>
      <c r="K21" s="394">
        <v>10</v>
      </c>
      <c r="L21" s="145"/>
      <c r="M21" s="17"/>
      <c r="O21" s="168"/>
      <c r="P21" s="147"/>
    </row>
    <row r="22" spans="1:16" s="150" customFormat="1" ht="22.5" customHeight="1">
      <c r="A22" s="392">
        <v>15</v>
      </c>
      <c r="B22" s="396" t="s">
        <v>34</v>
      </c>
      <c r="C22" s="398" t="s">
        <v>377</v>
      </c>
      <c r="D22" s="397" t="s">
        <v>378</v>
      </c>
      <c r="E22" s="399" t="s">
        <v>379</v>
      </c>
      <c r="F22" s="399" t="s">
        <v>379</v>
      </c>
      <c r="G22" s="352" t="s">
        <v>125</v>
      </c>
      <c r="H22" s="352" t="s">
        <v>118</v>
      </c>
      <c r="I22" s="394">
        <v>30</v>
      </c>
      <c r="J22" s="295">
        <v>20</v>
      </c>
      <c r="K22" s="394">
        <v>3</v>
      </c>
      <c r="L22" s="145"/>
      <c r="M22" s="17"/>
      <c r="O22" s="168"/>
      <c r="P22" s="147"/>
    </row>
    <row r="23" spans="1:16" s="150" customFormat="1" ht="22.5" customHeight="1" thickBot="1">
      <c r="A23" s="392">
        <v>16</v>
      </c>
      <c r="B23" s="396" t="s">
        <v>34</v>
      </c>
      <c r="C23" s="398" t="s">
        <v>380</v>
      </c>
      <c r="D23" s="397" t="s">
        <v>381</v>
      </c>
      <c r="E23" s="399" t="s">
        <v>382</v>
      </c>
      <c r="F23" s="399" t="s">
        <v>383</v>
      </c>
      <c r="G23" s="352" t="s">
        <v>125</v>
      </c>
      <c r="H23" s="352" t="s">
        <v>118</v>
      </c>
      <c r="I23" s="394">
        <v>52</v>
      </c>
      <c r="J23" s="295">
        <v>293</v>
      </c>
      <c r="K23" s="394">
        <v>20</v>
      </c>
      <c r="L23" s="149"/>
      <c r="M23" s="17"/>
      <c r="O23" s="168"/>
      <c r="P23" s="147"/>
    </row>
    <row r="24" spans="1:16">
      <c r="M24" s="17"/>
    </row>
    <row r="25" spans="1:16">
      <c r="M25" s="17"/>
    </row>
    <row r="26" spans="1:16">
      <c r="M26" s="17"/>
    </row>
    <row r="27" spans="1:16">
      <c r="M27" s="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1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>
      <selection activeCell="K6" sqref="K6:K7"/>
    </sheetView>
  </sheetViews>
  <sheetFormatPr defaultRowHeight="13.5"/>
  <cols>
    <col min="1" max="1" width="4.88671875" customWidth="1"/>
    <col min="2" max="2" width="6.33203125" customWidth="1"/>
    <col min="3" max="3" width="22.6640625" customWidth="1"/>
    <col min="4" max="4" width="7.77734375" customWidth="1"/>
    <col min="5" max="6" width="7.77734375" style="30" customWidth="1"/>
    <col min="7" max="8" width="5.77734375" style="41" customWidth="1"/>
    <col min="9" max="9" width="8.6640625" customWidth="1"/>
    <col min="10" max="10" width="8.6640625" style="1" customWidth="1"/>
    <col min="11" max="11" width="9.21875" customWidth="1"/>
    <col min="12" max="12" width="7.109375" customWidth="1"/>
  </cols>
  <sheetData>
    <row r="1" spans="1:16" ht="24.95" customHeight="1">
      <c r="J1" s="3"/>
    </row>
    <row r="2" spans="1:16" ht="24.95" customHeight="1">
      <c r="A2" s="6" t="s">
        <v>6</v>
      </c>
      <c r="B2" s="3"/>
      <c r="C2" s="3"/>
      <c r="D2" s="3"/>
      <c r="E2" s="28"/>
      <c r="F2" s="28"/>
      <c r="G2" s="39"/>
      <c r="H2" s="39"/>
      <c r="I2" s="3"/>
      <c r="J2" s="3"/>
      <c r="K2" s="3"/>
      <c r="L2" s="2"/>
    </row>
    <row r="3" spans="1:16" ht="24.95" customHeight="1" thickBot="1">
      <c r="A3" s="1"/>
      <c r="B3" s="1"/>
      <c r="E3" s="29"/>
      <c r="F3" s="29"/>
      <c r="G3" s="40"/>
      <c r="H3" s="40"/>
      <c r="I3" s="1"/>
      <c r="K3" s="1"/>
    </row>
    <row r="4" spans="1:16" s="17" customFormat="1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75" t="s">
        <v>72</v>
      </c>
      <c r="H4" s="975"/>
      <c r="I4" s="946" t="s">
        <v>14</v>
      </c>
      <c r="J4" s="946" t="s">
        <v>53</v>
      </c>
      <c r="K4" s="946" t="s">
        <v>64</v>
      </c>
      <c r="L4" s="942" t="s">
        <v>57</v>
      </c>
    </row>
    <row r="5" spans="1:16" s="17" customFormat="1" ht="24.95" customHeight="1">
      <c r="A5" s="945"/>
      <c r="B5" s="947"/>
      <c r="C5" s="95" t="s">
        <v>62</v>
      </c>
      <c r="D5" s="95" t="s">
        <v>31</v>
      </c>
      <c r="E5" s="77" t="s">
        <v>11</v>
      </c>
      <c r="F5" s="77" t="s">
        <v>88</v>
      </c>
      <c r="G5" s="99" t="s">
        <v>82</v>
      </c>
      <c r="H5" s="99" t="s">
        <v>79</v>
      </c>
      <c r="I5" s="947"/>
      <c r="J5" s="947"/>
      <c r="K5" s="947"/>
      <c r="L5" s="943"/>
    </row>
    <row r="6" spans="1:16" s="17" customFormat="1" ht="24.9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1677</v>
      </c>
      <c r="J6" s="197">
        <f>+J7</f>
        <v>3806</v>
      </c>
      <c r="K6" s="197">
        <f>+K7</f>
        <v>443.142</v>
      </c>
      <c r="L6" s="134"/>
    </row>
    <row r="7" spans="1:16" s="17" customFormat="1" ht="24.95" customHeight="1">
      <c r="A7" s="565" t="s">
        <v>59</v>
      </c>
      <c r="B7" s="953" t="s">
        <v>75</v>
      </c>
      <c r="C7" s="953"/>
      <c r="D7" s="388"/>
      <c r="E7" s="578" t="s">
        <v>15</v>
      </c>
      <c r="F7" s="578" t="s">
        <v>59</v>
      </c>
      <c r="G7" s="506" t="s">
        <v>59</v>
      </c>
      <c r="H7" s="506" t="s">
        <v>59</v>
      </c>
      <c r="I7" s="464">
        <f>SUM(I8:I16)</f>
        <v>1677</v>
      </c>
      <c r="J7" s="464">
        <f>SUM(J8:J16)</f>
        <v>3806</v>
      </c>
      <c r="K7" s="848">
        <f>SUM(K8:K16)</f>
        <v>443.142</v>
      </c>
      <c r="L7" s="465"/>
    </row>
    <row r="8" spans="1:16" s="131" customFormat="1" ht="30" customHeight="1">
      <c r="A8" s="576">
        <v>1</v>
      </c>
      <c r="B8" s="583" t="s">
        <v>283</v>
      </c>
      <c r="C8" s="510" t="s">
        <v>384</v>
      </c>
      <c r="D8" s="583" t="s">
        <v>130</v>
      </c>
      <c r="E8" s="567"/>
      <c r="F8" s="577"/>
      <c r="G8" s="584" t="s">
        <v>107</v>
      </c>
      <c r="H8" s="584" t="s">
        <v>108</v>
      </c>
      <c r="I8" s="424">
        <v>18</v>
      </c>
      <c r="J8" s="585">
        <v>6</v>
      </c>
      <c r="K8" s="424">
        <v>1.671</v>
      </c>
      <c r="L8" s="313"/>
      <c r="M8" s="17"/>
      <c r="O8" s="137"/>
      <c r="P8" s="132"/>
    </row>
    <row r="9" spans="1:16" s="131" customFormat="1" ht="30" customHeight="1">
      <c r="A9" s="411">
        <v>2</v>
      </c>
      <c r="B9" s="409" t="s">
        <v>283</v>
      </c>
      <c r="C9" s="412" t="s">
        <v>385</v>
      </c>
      <c r="D9" s="410" t="s">
        <v>130</v>
      </c>
      <c r="E9" s="417"/>
      <c r="F9" s="417"/>
      <c r="G9" s="414" t="s">
        <v>107</v>
      </c>
      <c r="H9" s="414" t="s">
        <v>108</v>
      </c>
      <c r="I9" s="423">
        <v>1152</v>
      </c>
      <c r="J9" s="422">
        <v>3592</v>
      </c>
      <c r="K9" s="423">
        <v>34.4</v>
      </c>
      <c r="L9" s="135"/>
      <c r="M9" s="17"/>
      <c r="O9" s="137"/>
      <c r="P9" s="132"/>
    </row>
    <row r="10" spans="1:16" s="131" customFormat="1" ht="30" customHeight="1">
      <c r="A10" s="406">
        <v>3</v>
      </c>
      <c r="B10" s="404" t="s">
        <v>283</v>
      </c>
      <c r="C10" s="413" t="s">
        <v>339</v>
      </c>
      <c r="D10" s="405" t="s">
        <v>130</v>
      </c>
      <c r="E10" s="418"/>
      <c r="F10" s="418"/>
      <c r="G10" s="414" t="s">
        <v>125</v>
      </c>
      <c r="H10" s="414" t="s">
        <v>108</v>
      </c>
      <c r="I10" s="423">
        <v>237</v>
      </c>
      <c r="J10" s="422" t="s">
        <v>96</v>
      </c>
      <c r="K10" s="423">
        <v>72.051000000000002</v>
      </c>
      <c r="L10" s="135"/>
      <c r="M10" s="17"/>
      <c r="O10" s="137"/>
      <c r="P10" s="132"/>
    </row>
    <row r="11" spans="1:16" s="131" customFormat="1" ht="30" customHeight="1">
      <c r="A11" s="406">
        <v>4</v>
      </c>
      <c r="B11" s="403" t="s">
        <v>283</v>
      </c>
      <c r="C11" s="412" t="s">
        <v>386</v>
      </c>
      <c r="D11" s="408" t="s">
        <v>387</v>
      </c>
      <c r="E11" s="419" t="s">
        <v>388</v>
      </c>
      <c r="F11" s="420" t="s">
        <v>389</v>
      </c>
      <c r="G11" s="415" t="s">
        <v>125</v>
      </c>
      <c r="H11" s="416" t="s">
        <v>112</v>
      </c>
      <c r="I11" s="424">
        <v>81</v>
      </c>
      <c r="J11" s="422" t="s">
        <v>96</v>
      </c>
      <c r="K11" s="424">
        <v>55.999000000000002</v>
      </c>
      <c r="L11" s="135"/>
      <c r="M11" s="17"/>
      <c r="O11" s="137"/>
      <c r="P11" s="132"/>
    </row>
    <row r="12" spans="1:16" s="131" customFormat="1" ht="30" customHeight="1">
      <c r="A12" s="406">
        <v>5</v>
      </c>
      <c r="B12" s="404" t="s">
        <v>283</v>
      </c>
      <c r="C12" s="413" t="s">
        <v>390</v>
      </c>
      <c r="D12" s="405" t="s">
        <v>391</v>
      </c>
      <c r="E12" s="418" t="s">
        <v>392</v>
      </c>
      <c r="F12" s="418" t="s">
        <v>393</v>
      </c>
      <c r="G12" s="414" t="s">
        <v>109</v>
      </c>
      <c r="H12" s="414" t="s">
        <v>114</v>
      </c>
      <c r="I12" s="423">
        <v>75</v>
      </c>
      <c r="J12" s="422" t="s">
        <v>96</v>
      </c>
      <c r="K12" s="423">
        <v>55.268999999999998</v>
      </c>
      <c r="L12" s="135"/>
      <c r="M12" s="17"/>
      <c r="O12" s="137"/>
      <c r="P12" s="132"/>
    </row>
    <row r="13" spans="1:16" s="131" customFormat="1" ht="30" customHeight="1">
      <c r="A13" s="406">
        <v>6</v>
      </c>
      <c r="B13" s="409" t="s">
        <v>283</v>
      </c>
      <c r="C13" s="412" t="s">
        <v>394</v>
      </c>
      <c r="D13" s="410" t="s">
        <v>132</v>
      </c>
      <c r="E13" s="417">
        <v>197</v>
      </c>
      <c r="F13" s="417" t="s">
        <v>395</v>
      </c>
      <c r="G13" s="414" t="s">
        <v>109</v>
      </c>
      <c r="H13" s="414" t="s">
        <v>114</v>
      </c>
      <c r="I13" s="423">
        <v>100</v>
      </c>
      <c r="J13" s="422">
        <v>208</v>
      </c>
      <c r="K13" s="423">
        <v>38.354999999999997</v>
      </c>
      <c r="L13" s="135"/>
      <c r="M13" s="17"/>
      <c r="O13" s="137"/>
      <c r="P13" s="132"/>
    </row>
    <row r="14" spans="1:16" s="131" customFormat="1" ht="30" customHeight="1">
      <c r="A14" s="406">
        <v>7</v>
      </c>
      <c r="B14" s="409" t="s">
        <v>283</v>
      </c>
      <c r="C14" s="412" t="s">
        <v>396</v>
      </c>
      <c r="D14" s="410" t="s">
        <v>397</v>
      </c>
      <c r="E14" s="417" t="s">
        <v>398</v>
      </c>
      <c r="F14" s="417" t="s">
        <v>399</v>
      </c>
      <c r="G14" s="414" t="s">
        <v>114</v>
      </c>
      <c r="H14" s="414" t="s">
        <v>114</v>
      </c>
      <c r="I14" s="423">
        <v>2</v>
      </c>
      <c r="J14" s="422" t="s">
        <v>96</v>
      </c>
      <c r="K14" s="423">
        <v>16.989000000000001</v>
      </c>
      <c r="L14" s="135"/>
      <c r="M14" s="17"/>
      <c r="O14" s="137"/>
      <c r="P14" s="132"/>
    </row>
    <row r="15" spans="1:16" s="131" customFormat="1" ht="30" customHeight="1">
      <c r="A15" s="406">
        <v>8</v>
      </c>
      <c r="B15" s="404" t="s">
        <v>34</v>
      </c>
      <c r="C15" s="412" t="s">
        <v>400</v>
      </c>
      <c r="D15" s="405" t="s">
        <v>397</v>
      </c>
      <c r="E15" s="418" t="s">
        <v>131</v>
      </c>
      <c r="F15" s="418" t="s">
        <v>401</v>
      </c>
      <c r="G15" s="414" t="s">
        <v>113</v>
      </c>
      <c r="H15" s="414" t="s">
        <v>120</v>
      </c>
      <c r="I15" s="423">
        <v>8</v>
      </c>
      <c r="J15" s="422" t="s">
        <v>96</v>
      </c>
      <c r="K15" s="423">
        <v>61.902999999999999</v>
      </c>
      <c r="L15" s="135"/>
      <c r="M15" s="17"/>
      <c r="O15" s="137"/>
      <c r="P15" s="132"/>
    </row>
    <row r="16" spans="1:16" ht="22.5" customHeight="1">
      <c r="A16" s="406">
        <v>9</v>
      </c>
      <c r="B16" s="425" t="s">
        <v>34</v>
      </c>
      <c r="C16" s="426" t="s">
        <v>402</v>
      </c>
      <c r="D16" s="407" t="s">
        <v>403</v>
      </c>
      <c r="E16" s="421" t="s">
        <v>404</v>
      </c>
      <c r="F16" s="421" t="s">
        <v>405</v>
      </c>
      <c r="G16" s="427" t="s">
        <v>113</v>
      </c>
      <c r="H16" s="427" t="s">
        <v>120</v>
      </c>
      <c r="I16" s="428">
        <v>4</v>
      </c>
      <c r="J16" s="428" t="s">
        <v>96</v>
      </c>
      <c r="K16" s="428">
        <v>106.505</v>
      </c>
      <c r="M16" s="17"/>
    </row>
    <row r="17" spans="13:13">
      <c r="M17" s="17"/>
    </row>
    <row r="18" spans="13:13">
      <c r="M18" s="17"/>
    </row>
    <row r="19" spans="13:13">
      <c r="M19" s="17"/>
    </row>
    <row r="20" spans="13:13">
      <c r="M20" s="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SheetLayoutView="100" workbookViewId="0">
      <selection activeCell="K7" sqref="K7"/>
    </sheetView>
  </sheetViews>
  <sheetFormatPr defaultRowHeight="13.5"/>
  <cols>
    <col min="1" max="1" width="5.77734375" customWidth="1"/>
    <col min="2" max="2" width="6.77734375" customWidth="1"/>
    <col min="3" max="3" width="28.6640625" customWidth="1"/>
    <col min="4" max="4" width="6.44140625" customWidth="1"/>
    <col min="5" max="5" width="6" customWidth="1"/>
    <col min="6" max="6" width="10" customWidth="1"/>
    <col min="7" max="7" width="4.5546875" customWidth="1"/>
    <col min="8" max="8" width="4.88671875" customWidth="1"/>
    <col min="9" max="9" width="8" customWidth="1"/>
    <col min="10" max="10" width="8" style="1" customWidth="1"/>
    <col min="11" max="11" width="9.44140625" customWidth="1"/>
    <col min="12" max="12" width="5.33203125" customWidth="1"/>
  </cols>
  <sheetData>
    <row r="1" spans="1:16" ht="24.95" customHeight="1">
      <c r="J1" s="3"/>
    </row>
    <row r="2" spans="1:16" ht="24.95" customHeight="1">
      <c r="A2" s="6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6" ht="24.95" customHeight="1" thickBot="1">
      <c r="A3" s="1"/>
      <c r="B3" s="1"/>
      <c r="E3" s="1"/>
      <c r="F3" s="1"/>
      <c r="G3" s="1"/>
      <c r="H3" s="1"/>
      <c r="I3" s="1"/>
      <c r="K3" s="1"/>
    </row>
    <row r="4" spans="1:16" s="17" customFormat="1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6" s="17" customFormat="1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9" t="s">
        <v>82</v>
      </c>
      <c r="H5" s="189" t="s">
        <v>79</v>
      </c>
      <c r="I5" s="958"/>
      <c r="J5" s="958"/>
      <c r="K5" s="958"/>
      <c r="L5" s="955"/>
    </row>
    <row r="6" spans="1:16" s="76" customFormat="1" ht="24.95" customHeight="1" thickBot="1">
      <c r="A6" s="951" t="s">
        <v>26</v>
      </c>
      <c r="B6" s="952"/>
      <c r="C6" s="952"/>
      <c r="D6" s="952"/>
      <c r="E6" s="952"/>
      <c r="F6" s="952"/>
      <c r="G6" s="133" t="s">
        <v>59</v>
      </c>
      <c r="H6" s="133" t="s">
        <v>59</v>
      </c>
      <c r="I6" s="197">
        <f>+I7</f>
        <v>3299</v>
      </c>
      <c r="J6" s="197">
        <f>+J7</f>
        <v>1299</v>
      </c>
      <c r="K6" s="197">
        <f>+K7</f>
        <v>1319.335</v>
      </c>
      <c r="L6" s="134"/>
    </row>
    <row r="7" spans="1:16" s="76" customFormat="1" ht="24.75" customHeight="1">
      <c r="A7" s="565" t="s">
        <v>59</v>
      </c>
      <c r="B7" s="953" t="s">
        <v>75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SUM(I8:I17)</f>
        <v>3299</v>
      </c>
      <c r="J7" s="464">
        <f>SUM(J8:J17)</f>
        <v>1299</v>
      </c>
      <c r="K7" s="848">
        <f>SUM(K8:K17)</f>
        <v>1319.335</v>
      </c>
      <c r="L7" s="465"/>
    </row>
    <row r="8" spans="1:16" s="76" customFormat="1" ht="32.25" customHeight="1">
      <c r="A8" s="91">
        <v>1</v>
      </c>
      <c r="B8" s="89" t="s">
        <v>283</v>
      </c>
      <c r="C8" s="518" t="s">
        <v>487</v>
      </c>
      <c r="D8" s="193" t="s">
        <v>488</v>
      </c>
      <c r="E8" s="193"/>
      <c r="F8" s="193"/>
      <c r="G8" s="193" t="s">
        <v>107</v>
      </c>
      <c r="H8" s="193" t="s">
        <v>108</v>
      </c>
      <c r="I8" s="202">
        <v>24</v>
      </c>
      <c r="J8" s="202">
        <v>8</v>
      </c>
      <c r="K8" s="202">
        <v>2.2280000000000002</v>
      </c>
      <c r="L8" s="586"/>
    </row>
    <row r="9" spans="1:16" s="76" customFormat="1" ht="32.25" customHeight="1">
      <c r="A9" s="204">
        <v>2</v>
      </c>
      <c r="B9" s="79" t="s">
        <v>283</v>
      </c>
      <c r="C9" s="205" t="s">
        <v>385</v>
      </c>
      <c r="D9" s="206" t="s">
        <v>488</v>
      </c>
      <c r="E9" s="206"/>
      <c r="F9" s="206"/>
      <c r="G9" s="206" t="s">
        <v>107</v>
      </c>
      <c r="H9" s="206" t="s">
        <v>108</v>
      </c>
      <c r="I9" s="207">
        <v>1050</v>
      </c>
      <c r="J9" s="207">
        <v>758</v>
      </c>
      <c r="K9" s="207">
        <v>59</v>
      </c>
      <c r="L9" s="90"/>
    </row>
    <row r="10" spans="1:16" s="76" customFormat="1" ht="32.25" customHeight="1">
      <c r="A10" s="204">
        <v>3</v>
      </c>
      <c r="B10" s="79" t="s">
        <v>283</v>
      </c>
      <c r="C10" s="205" t="s">
        <v>339</v>
      </c>
      <c r="D10" s="206" t="s">
        <v>489</v>
      </c>
      <c r="E10" s="206"/>
      <c r="F10" s="206"/>
      <c r="G10" s="206" t="s">
        <v>125</v>
      </c>
      <c r="H10" s="206" t="s">
        <v>112</v>
      </c>
      <c r="I10" s="207">
        <v>215</v>
      </c>
      <c r="J10" s="207" t="s">
        <v>96</v>
      </c>
      <c r="K10" s="207">
        <v>44.529000000000003</v>
      </c>
      <c r="L10" s="90"/>
    </row>
    <row r="11" spans="1:16" s="76" customFormat="1" ht="32.25" customHeight="1">
      <c r="A11" s="204">
        <v>4</v>
      </c>
      <c r="B11" s="79" t="s">
        <v>284</v>
      </c>
      <c r="C11" s="205" t="s">
        <v>490</v>
      </c>
      <c r="D11" s="206" t="s">
        <v>491</v>
      </c>
      <c r="E11" s="206" t="s">
        <v>492</v>
      </c>
      <c r="F11" s="206" t="s">
        <v>493</v>
      </c>
      <c r="G11" s="206" t="s">
        <v>109</v>
      </c>
      <c r="H11" s="206" t="s">
        <v>114</v>
      </c>
      <c r="I11" s="207">
        <v>1360</v>
      </c>
      <c r="J11" s="207">
        <v>519</v>
      </c>
      <c r="K11" s="207">
        <v>817.947</v>
      </c>
      <c r="L11" s="90"/>
    </row>
    <row r="12" spans="1:16" s="76" customFormat="1" ht="32.25" customHeight="1">
      <c r="A12" s="204">
        <v>5</v>
      </c>
      <c r="B12" s="79" t="s">
        <v>284</v>
      </c>
      <c r="C12" s="205" t="s">
        <v>494</v>
      </c>
      <c r="D12" s="206" t="s">
        <v>495</v>
      </c>
      <c r="E12" s="206" t="s">
        <v>496</v>
      </c>
      <c r="F12" s="206" t="s">
        <v>497</v>
      </c>
      <c r="G12" s="206" t="s">
        <v>109</v>
      </c>
      <c r="H12" s="206" t="s">
        <v>109</v>
      </c>
      <c r="I12" s="207">
        <v>3</v>
      </c>
      <c r="J12" s="207">
        <v>1</v>
      </c>
      <c r="K12" s="207">
        <v>0.75</v>
      </c>
      <c r="L12" s="90"/>
    </row>
    <row r="13" spans="1:16" s="76" customFormat="1" ht="32.25" customHeight="1">
      <c r="A13" s="204">
        <v>6</v>
      </c>
      <c r="B13" s="79" t="s">
        <v>284</v>
      </c>
      <c r="C13" s="205" t="s">
        <v>498</v>
      </c>
      <c r="D13" s="206" t="s">
        <v>499</v>
      </c>
      <c r="E13" s="206" t="s">
        <v>500</v>
      </c>
      <c r="F13" s="206" t="s">
        <v>500</v>
      </c>
      <c r="G13" s="206" t="s">
        <v>125</v>
      </c>
      <c r="H13" s="206" t="s">
        <v>112</v>
      </c>
      <c r="I13" s="207">
        <v>25</v>
      </c>
      <c r="J13" s="207">
        <v>1</v>
      </c>
      <c r="K13" s="207">
        <v>1.25</v>
      </c>
      <c r="L13" s="90"/>
    </row>
    <row r="14" spans="1:16" s="76" customFormat="1" ht="32.25" customHeight="1">
      <c r="A14" s="204">
        <v>7</v>
      </c>
      <c r="B14" s="79" t="s">
        <v>284</v>
      </c>
      <c r="C14" s="205" t="s">
        <v>501</v>
      </c>
      <c r="D14" s="206" t="s">
        <v>491</v>
      </c>
      <c r="E14" s="206" t="s">
        <v>502</v>
      </c>
      <c r="F14" s="206" t="s">
        <v>502</v>
      </c>
      <c r="G14" s="206" t="s">
        <v>111</v>
      </c>
      <c r="H14" s="206" t="s">
        <v>108</v>
      </c>
      <c r="I14" s="207">
        <v>40</v>
      </c>
      <c r="J14" s="207">
        <v>11</v>
      </c>
      <c r="K14" s="207">
        <v>7.5</v>
      </c>
      <c r="L14" s="90"/>
    </row>
    <row r="15" spans="1:16" s="146" customFormat="1" ht="32.25" customHeight="1">
      <c r="A15" s="910">
        <v>8</v>
      </c>
      <c r="B15" s="911" t="s">
        <v>284</v>
      </c>
      <c r="C15" s="912" t="s">
        <v>503</v>
      </c>
      <c r="D15" s="913" t="s">
        <v>504</v>
      </c>
      <c r="E15" s="913" t="s">
        <v>505</v>
      </c>
      <c r="F15" s="913" t="s">
        <v>506</v>
      </c>
      <c r="G15" s="913" t="s">
        <v>111</v>
      </c>
      <c r="H15" s="913" t="s">
        <v>112</v>
      </c>
      <c r="I15" s="914">
        <v>40</v>
      </c>
      <c r="J15" s="914">
        <v>1</v>
      </c>
      <c r="K15" s="914">
        <v>10</v>
      </c>
      <c r="L15" s="915"/>
      <c r="M15" s="76"/>
      <c r="O15" s="165"/>
      <c r="P15" s="147"/>
    </row>
    <row r="16" spans="1:16" ht="32.25" customHeight="1">
      <c r="A16" s="204">
        <v>9</v>
      </c>
      <c r="B16" s="79" t="s">
        <v>34</v>
      </c>
      <c r="C16" s="205" t="s">
        <v>507</v>
      </c>
      <c r="D16" s="206" t="s">
        <v>489</v>
      </c>
      <c r="E16" s="206"/>
      <c r="F16" s="206"/>
      <c r="G16" s="206" t="s">
        <v>116</v>
      </c>
      <c r="H16" s="206" t="s">
        <v>109</v>
      </c>
      <c r="I16" s="207">
        <v>82</v>
      </c>
      <c r="J16" s="207" t="s">
        <v>96</v>
      </c>
      <c r="K16" s="207">
        <v>51.563000000000002</v>
      </c>
      <c r="L16" s="90"/>
      <c r="M16" s="76"/>
    </row>
    <row r="17" spans="1:13" ht="32.25" customHeight="1" thickBot="1">
      <c r="A17" s="204">
        <v>10</v>
      </c>
      <c r="B17" s="148" t="s">
        <v>34</v>
      </c>
      <c r="C17" s="208" t="s">
        <v>508</v>
      </c>
      <c r="D17" s="209" t="s">
        <v>488</v>
      </c>
      <c r="E17" s="209"/>
      <c r="F17" s="209"/>
      <c r="G17" s="209" t="s">
        <v>116</v>
      </c>
      <c r="H17" s="209" t="s">
        <v>109</v>
      </c>
      <c r="I17" s="210">
        <v>460</v>
      </c>
      <c r="J17" s="210" t="s">
        <v>96</v>
      </c>
      <c r="K17" s="210">
        <v>324.56799999999998</v>
      </c>
      <c r="L17" s="149"/>
      <c r="M17" s="76"/>
    </row>
    <row r="18" spans="1:13">
      <c r="M18" s="76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topLeftCell="A2" zoomScaleSheetLayoutView="100" workbookViewId="0">
      <selection activeCell="P18" sqref="P18"/>
    </sheetView>
  </sheetViews>
  <sheetFormatPr defaultRowHeight="13.5"/>
  <cols>
    <col min="1" max="1" width="4.88671875" customWidth="1"/>
    <col min="2" max="2" width="6.21875" customWidth="1"/>
    <col min="3" max="3" width="28.21875" customWidth="1"/>
    <col min="4" max="4" width="8.109375" customWidth="1"/>
    <col min="5" max="6" width="7.77734375" customWidth="1"/>
    <col min="7" max="8" width="5.21875" customWidth="1"/>
    <col min="9" max="9" width="8.33203125" customWidth="1"/>
    <col min="10" max="10" width="8.33203125" style="1" customWidth="1"/>
    <col min="11" max="11" width="8.33203125" customWidth="1"/>
    <col min="12" max="12" width="5.21875" customWidth="1"/>
  </cols>
  <sheetData>
    <row r="1" spans="1:14" ht="24.95" customHeight="1">
      <c r="J1" s="3"/>
    </row>
    <row r="2" spans="1:14" ht="24.95" customHeight="1">
      <c r="A2" s="6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4" ht="24.95" customHeight="1" thickBot="1">
      <c r="A3" s="1"/>
      <c r="B3" s="1"/>
      <c r="E3" s="1"/>
      <c r="F3" s="1"/>
      <c r="G3" s="1"/>
      <c r="H3" s="1"/>
      <c r="I3" s="1"/>
      <c r="K3" s="1"/>
    </row>
    <row r="4" spans="1:14" s="17" customFormat="1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75" t="s">
        <v>72</v>
      </c>
      <c r="H4" s="975"/>
      <c r="I4" s="946" t="s">
        <v>14</v>
      </c>
      <c r="J4" s="946" t="s">
        <v>53</v>
      </c>
      <c r="K4" s="946" t="s">
        <v>64</v>
      </c>
      <c r="L4" s="942" t="s">
        <v>57</v>
      </c>
    </row>
    <row r="5" spans="1:14" s="17" customFormat="1" ht="24.95" customHeight="1">
      <c r="A5" s="945"/>
      <c r="B5" s="947"/>
      <c r="C5" s="95" t="s">
        <v>62</v>
      </c>
      <c r="D5" s="95" t="s">
        <v>31</v>
      </c>
      <c r="E5" s="95" t="s">
        <v>11</v>
      </c>
      <c r="F5" s="95" t="s">
        <v>88</v>
      </c>
      <c r="G5" s="99" t="s">
        <v>82</v>
      </c>
      <c r="H5" s="99" t="s">
        <v>79</v>
      </c>
      <c r="I5" s="947"/>
      <c r="J5" s="947"/>
      <c r="K5" s="947"/>
      <c r="L5" s="943"/>
    </row>
    <row r="6" spans="1:14" s="17" customFormat="1" ht="30.7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+I7+I17</f>
        <v>2032</v>
      </c>
      <c r="J6" s="197">
        <f>+J7+J17</f>
        <v>1304</v>
      </c>
      <c r="K6" s="197">
        <f>+K7+K17</f>
        <v>191.88799999999998</v>
      </c>
      <c r="L6" s="134"/>
    </row>
    <row r="7" spans="1:14" s="17" customFormat="1" ht="30.75" customHeight="1">
      <c r="A7" s="565" t="s">
        <v>59</v>
      </c>
      <c r="B7" s="953" t="s">
        <v>75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SUM(I8:I16)</f>
        <v>1638</v>
      </c>
      <c r="J7" s="464">
        <f>SUM(J8:J16)</f>
        <v>1107</v>
      </c>
      <c r="K7" s="848">
        <f>SUM(K8:K16)</f>
        <v>87.887999999999991</v>
      </c>
      <c r="L7" s="465"/>
    </row>
    <row r="8" spans="1:14" s="131" customFormat="1" ht="30.75" customHeight="1">
      <c r="A8" s="579">
        <v>1</v>
      </c>
      <c r="B8" s="470" t="s">
        <v>284</v>
      </c>
      <c r="C8" s="521" t="s">
        <v>252</v>
      </c>
      <c r="D8" s="522" t="s">
        <v>133</v>
      </c>
      <c r="E8" s="580"/>
      <c r="F8" s="580"/>
      <c r="G8" s="461" t="s">
        <v>111</v>
      </c>
      <c r="H8" s="461" t="s">
        <v>108</v>
      </c>
      <c r="I8" s="526">
        <v>9</v>
      </c>
      <c r="J8" s="333">
        <v>3</v>
      </c>
      <c r="K8" s="526">
        <v>0.83599999999999997</v>
      </c>
      <c r="L8" s="517"/>
      <c r="M8" s="137"/>
      <c r="N8" s="132"/>
    </row>
    <row r="9" spans="1:14" s="131" customFormat="1" ht="30.75" customHeight="1">
      <c r="A9" s="481">
        <v>2</v>
      </c>
      <c r="B9" s="598" t="s">
        <v>284</v>
      </c>
      <c r="C9" s="600" t="s">
        <v>317</v>
      </c>
      <c r="D9" s="599" t="s">
        <v>133</v>
      </c>
      <c r="E9" s="603"/>
      <c r="F9" s="603"/>
      <c r="G9" s="431" t="s">
        <v>107</v>
      </c>
      <c r="H9" s="539" t="s">
        <v>108</v>
      </c>
      <c r="I9" s="432">
        <v>329</v>
      </c>
      <c r="J9" s="333">
        <v>379</v>
      </c>
      <c r="K9" s="432">
        <v>26</v>
      </c>
      <c r="L9" s="140"/>
      <c r="M9" s="137"/>
      <c r="N9" s="132"/>
    </row>
    <row r="10" spans="1:14" s="131" customFormat="1" ht="30.75" customHeight="1">
      <c r="A10" s="481">
        <v>3</v>
      </c>
      <c r="B10" s="598" t="s">
        <v>284</v>
      </c>
      <c r="C10" s="600" t="s">
        <v>273</v>
      </c>
      <c r="D10" s="599" t="s">
        <v>133</v>
      </c>
      <c r="E10" s="603"/>
      <c r="F10" s="603"/>
      <c r="G10" s="433" t="s">
        <v>125</v>
      </c>
      <c r="H10" s="433" t="s">
        <v>112</v>
      </c>
      <c r="I10" s="432">
        <v>57</v>
      </c>
      <c r="J10" s="333" t="s">
        <v>96</v>
      </c>
      <c r="K10" s="432">
        <v>5.7679999999999998</v>
      </c>
      <c r="L10" s="140"/>
      <c r="M10" s="137"/>
      <c r="N10" s="132"/>
    </row>
    <row r="11" spans="1:14" s="131" customFormat="1" ht="30.75" customHeight="1">
      <c r="A11" s="481">
        <v>4</v>
      </c>
      <c r="B11" s="596" t="s">
        <v>95</v>
      </c>
      <c r="C11" s="540" t="s">
        <v>406</v>
      </c>
      <c r="D11" s="597" t="s">
        <v>134</v>
      </c>
      <c r="E11" s="604" t="s">
        <v>407</v>
      </c>
      <c r="F11" s="604" t="s">
        <v>408</v>
      </c>
      <c r="G11" s="352" t="s">
        <v>115</v>
      </c>
      <c r="H11" s="352" t="s">
        <v>116</v>
      </c>
      <c r="I11" s="482">
        <v>530</v>
      </c>
      <c r="J11" s="295">
        <v>120</v>
      </c>
      <c r="K11" s="482">
        <v>9</v>
      </c>
      <c r="L11" s="140"/>
      <c r="M11" s="137"/>
      <c r="N11" s="132"/>
    </row>
    <row r="12" spans="1:14" s="131" customFormat="1" ht="30.75" customHeight="1">
      <c r="A12" s="481">
        <v>5</v>
      </c>
      <c r="B12" s="598" t="s">
        <v>95</v>
      </c>
      <c r="C12" s="602" t="s">
        <v>409</v>
      </c>
      <c r="D12" s="598" t="s">
        <v>410</v>
      </c>
      <c r="E12" s="541" t="s">
        <v>411</v>
      </c>
      <c r="F12" s="603" t="s">
        <v>411</v>
      </c>
      <c r="G12" s="352" t="s">
        <v>109</v>
      </c>
      <c r="H12" s="352" t="s">
        <v>114</v>
      </c>
      <c r="I12" s="482">
        <v>605</v>
      </c>
      <c r="J12" s="295">
        <v>581</v>
      </c>
      <c r="K12" s="482">
        <v>1.5</v>
      </c>
      <c r="L12" s="140"/>
      <c r="M12" s="137"/>
      <c r="N12" s="132"/>
    </row>
    <row r="13" spans="1:14" s="131" customFormat="1" ht="30.75" customHeight="1">
      <c r="A13" s="481">
        <v>6</v>
      </c>
      <c r="B13" s="598" t="s">
        <v>95</v>
      </c>
      <c r="C13" s="600" t="s">
        <v>412</v>
      </c>
      <c r="D13" s="599" t="s">
        <v>413</v>
      </c>
      <c r="E13" s="603">
        <v>26146</v>
      </c>
      <c r="F13" s="603">
        <v>26146</v>
      </c>
      <c r="G13" s="352" t="s">
        <v>107</v>
      </c>
      <c r="H13" s="352" t="s">
        <v>108</v>
      </c>
      <c r="I13" s="482">
        <v>100</v>
      </c>
      <c r="J13" s="295">
        <v>24</v>
      </c>
      <c r="K13" s="482">
        <v>6</v>
      </c>
      <c r="L13" s="402"/>
      <c r="M13" s="137"/>
      <c r="N13" s="132"/>
    </row>
    <row r="14" spans="1:14" s="131" customFormat="1" ht="30.75" customHeight="1">
      <c r="A14" s="481">
        <v>7</v>
      </c>
      <c r="B14" s="598" t="s">
        <v>95</v>
      </c>
      <c r="C14" s="600" t="s">
        <v>414</v>
      </c>
      <c r="D14" s="599" t="s">
        <v>415</v>
      </c>
      <c r="E14" s="603" t="s">
        <v>416</v>
      </c>
      <c r="F14" s="603" t="s">
        <v>416</v>
      </c>
      <c r="G14" s="352" t="s">
        <v>116</v>
      </c>
      <c r="H14" s="352" t="s">
        <v>113</v>
      </c>
      <c r="I14" s="482">
        <v>2</v>
      </c>
      <c r="J14" s="295" t="s">
        <v>96</v>
      </c>
      <c r="K14" s="482">
        <v>11.265000000000001</v>
      </c>
      <c r="L14" s="402"/>
      <c r="M14" s="137"/>
      <c r="N14" s="132"/>
    </row>
    <row r="15" spans="1:14" s="131" customFormat="1" ht="30.75" customHeight="1">
      <c r="A15" s="481">
        <v>8</v>
      </c>
      <c r="B15" s="596" t="s">
        <v>95</v>
      </c>
      <c r="C15" s="601" t="s">
        <v>417</v>
      </c>
      <c r="D15" s="597" t="s">
        <v>418</v>
      </c>
      <c r="E15" s="604" t="s">
        <v>419</v>
      </c>
      <c r="F15" s="604" t="s">
        <v>420</v>
      </c>
      <c r="G15" s="352" t="s">
        <v>116</v>
      </c>
      <c r="H15" s="352" t="s">
        <v>113</v>
      </c>
      <c r="I15" s="482">
        <v>4</v>
      </c>
      <c r="J15" s="295" t="s">
        <v>96</v>
      </c>
      <c r="K15" s="482">
        <v>17.861999999999998</v>
      </c>
      <c r="L15" s="402"/>
      <c r="M15" s="137"/>
      <c r="N15" s="132"/>
    </row>
    <row r="16" spans="1:14" s="131" customFormat="1" ht="30.75" customHeight="1" thickBot="1">
      <c r="A16" s="481">
        <v>9</v>
      </c>
      <c r="B16" s="542" t="s">
        <v>95</v>
      </c>
      <c r="C16" s="600" t="s">
        <v>421</v>
      </c>
      <c r="D16" s="434" t="s">
        <v>422</v>
      </c>
      <c r="E16" s="435" t="s">
        <v>124</v>
      </c>
      <c r="F16" s="436" t="s">
        <v>124</v>
      </c>
      <c r="G16" s="431" t="s">
        <v>116</v>
      </c>
      <c r="H16" s="539" t="s">
        <v>113</v>
      </c>
      <c r="I16" s="432">
        <v>2</v>
      </c>
      <c r="J16" s="333" t="s">
        <v>96</v>
      </c>
      <c r="K16" s="432">
        <v>9.657</v>
      </c>
      <c r="L16" s="141"/>
      <c r="M16" s="137"/>
      <c r="N16" s="132"/>
    </row>
    <row r="17" spans="1:12" s="17" customFormat="1" ht="30.75" customHeight="1">
      <c r="A17" s="462" t="s">
        <v>59</v>
      </c>
      <c r="B17" s="973" t="s">
        <v>63</v>
      </c>
      <c r="C17" s="974"/>
      <c r="D17" s="862"/>
      <c r="E17" s="862" t="s">
        <v>135</v>
      </c>
      <c r="F17" s="506" t="s">
        <v>59</v>
      </c>
      <c r="G17" s="506" t="s">
        <v>59</v>
      </c>
      <c r="H17" s="506" t="s">
        <v>59</v>
      </c>
      <c r="I17" s="848">
        <f>SUM(I18:I19)</f>
        <v>394</v>
      </c>
      <c r="J17" s="848">
        <f t="shared" ref="J17:K17" si="0">SUM(J18:J19)</f>
        <v>197</v>
      </c>
      <c r="K17" s="848">
        <f t="shared" si="0"/>
        <v>104</v>
      </c>
      <c r="L17" s="520"/>
    </row>
    <row r="18" spans="1:12" s="17" customFormat="1" ht="30.75" customHeight="1">
      <c r="A18" s="872">
        <v>1</v>
      </c>
      <c r="B18" s="872" t="s">
        <v>469</v>
      </c>
      <c r="C18" s="873" t="s">
        <v>470</v>
      </c>
      <c r="D18" s="523" t="s">
        <v>134</v>
      </c>
      <c r="E18" s="523"/>
      <c r="F18" s="523"/>
      <c r="G18" s="523"/>
      <c r="H18" s="523"/>
      <c r="I18" s="874">
        <v>394</v>
      </c>
      <c r="J18" s="874">
        <v>197</v>
      </c>
      <c r="K18" s="874">
        <v>104</v>
      </c>
      <c r="L18" s="875"/>
    </row>
    <row r="19" spans="1:12" s="139" customFormat="1" ht="30.75" customHeight="1">
      <c r="A19" s="864"/>
      <c r="B19" s="865"/>
      <c r="C19" s="866"/>
      <c r="D19" s="867"/>
      <c r="E19" s="868"/>
      <c r="F19" s="869"/>
      <c r="G19" s="863"/>
      <c r="H19" s="863"/>
      <c r="I19" s="870"/>
      <c r="J19" s="870"/>
      <c r="K19" s="871"/>
      <c r="L19" s="865"/>
    </row>
    <row r="20" spans="1:12" s="81" customFormat="1" ht="24.95" customHeight="1">
      <c r="A20" s="69"/>
      <c r="B20" s="69"/>
      <c r="C20" s="85"/>
      <c r="D20" s="85"/>
      <c r="E20" s="85"/>
      <c r="F20" s="85"/>
      <c r="G20" s="85"/>
      <c r="H20" s="85"/>
      <c r="I20" s="88"/>
      <c r="J20" s="88"/>
      <c r="K20" s="88"/>
      <c r="L20" s="69"/>
    </row>
    <row r="21" spans="1:12">
      <c r="A21" s="86"/>
      <c r="B21" s="86"/>
      <c r="C21" s="86"/>
      <c r="D21" s="86"/>
      <c r="E21" s="86"/>
      <c r="F21" s="86"/>
      <c r="G21" s="86"/>
      <c r="H21" s="86"/>
      <c r="I21" s="86"/>
      <c r="J21" s="87"/>
      <c r="K21" s="86"/>
      <c r="L21" s="86"/>
    </row>
  </sheetData>
  <mergeCells count="11">
    <mergeCell ref="L4:L5"/>
    <mergeCell ref="G4:H4"/>
    <mergeCell ref="I4:I5"/>
    <mergeCell ref="K4:K5"/>
    <mergeCell ref="J4:J5"/>
    <mergeCell ref="C4:F4"/>
    <mergeCell ref="A6:F6"/>
    <mergeCell ref="B7:C7"/>
    <mergeCell ref="B17:C17"/>
    <mergeCell ref="A4:A5"/>
    <mergeCell ref="B4:B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90" zoomScaleSheetLayoutView="90" workbookViewId="0">
      <selection activeCell="K6" sqref="K6:K7"/>
    </sheetView>
  </sheetViews>
  <sheetFormatPr defaultRowHeight="13.5"/>
  <cols>
    <col min="1" max="1" width="5.77734375" customWidth="1"/>
    <col min="2" max="2" width="6.33203125" customWidth="1"/>
    <col min="3" max="3" width="25.33203125" customWidth="1"/>
    <col min="4" max="4" width="6.77734375" customWidth="1"/>
    <col min="5" max="6" width="8.109375" customWidth="1"/>
    <col min="7" max="8" width="5.77734375" customWidth="1"/>
    <col min="9" max="9" width="8.44140625" customWidth="1"/>
    <col min="10" max="10" width="8.44140625" style="1" customWidth="1"/>
    <col min="11" max="11" width="8.44140625" customWidth="1"/>
    <col min="12" max="12" width="5.33203125" customWidth="1"/>
  </cols>
  <sheetData>
    <row r="1" spans="1:13" ht="24.95" customHeight="1">
      <c r="J1" s="3"/>
    </row>
    <row r="2" spans="1:13" ht="24.95" customHeight="1">
      <c r="A2" s="6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>
      <c r="A3" s="1"/>
      <c r="B3" s="1"/>
      <c r="E3" s="1"/>
      <c r="F3" s="1"/>
      <c r="G3" s="1"/>
      <c r="H3" s="1"/>
      <c r="I3" s="1"/>
      <c r="K3" s="1"/>
    </row>
    <row r="4" spans="1:13" s="17" customFormat="1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75" t="s">
        <v>72</v>
      </c>
      <c r="H4" s="975"/>
      <c r="I4" s="946" t="s">
        <v>14</v>
      </c>
      <c r="J4" s="946" t="s">
        <v>53</v>
      </c>
      <c r="K4" s="946" t="s">
        <v>64</v>
      </c>
      <c r="L4" s="942" t="s">
        <v>57</v>
      </c>
    </row>
    <row r="5" spans="1:13" s="17" customFormat="1" ht="24.95" customHeight="1">
      <c r="A5" s="945"/>
      <c r="B5" s="947"/>
      <c r="C5" s="95" t="s">
        <v>62</v>
      </c>
      <c r="D5" s="95" t="s">
        <v>31</v>
      </c>
      <c r="E5" s="95" t="s">
        <v>11</v>
      </c>
      <c r="F5" s="95" t="s">
        <v>88</v>
      </c>
      <c r="G5" s="99" t="s">
        <v>82</v>
      </c>
      <c r="H5" s="99" t="s">
        <v>79</v>
      </c>
      <c r="I5" s="947"/>
      <c r="J5" s="947"/>
      <c r="K5" s="947"/>
      <c r="L5" s="943"/>
    </row>
    <row r="6" spans="1:13" s="76" customFormat="1" ht="27.7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527</v>
      </c>
      <c r="J6" s="197">
        <f>+J7</f>
        <v>250</v>
      </c>
      <c r="K6" s="197">
        <f>+K7</f>
        <v>210</v>
      </c>
      <c r="L6" s="134"/>
      <c r="M6" s="17"/>
    </row>
    <row r="7" spans="1:13" s="76" customFormat="1" ht="27.75" customHeight="1">
      <c r="A7" s="565" t="s">
        <v>59</v>
      </c>
      <c r="B7" s="953" t="s">
        <v>63</v>
      </c>
      <c r="C7" s="953"/>
      <c r="D7" s="388"/>
      <c r="E7" s="388" t="s">
        <v>15</v>
      </c>
      <c r="F7" s="388" t="s">
        <v>59</v>
      </c>
      <c r="G7" s="506" t="s">
        <v>59</v>
      </c>
      <c r="H7" s="506" t="s">
        <v>59</v>
      </c>
      <c r="I7" s="464">
        <f>SUM(I8:I8)</f>
        <v>527</v>
      </c>
      <c r="J7" s="464">
        <f>SUM(J8:J8)</f>
        <v>250</v>
      </c>
      <c r="K7" s="848">
        <f>SUM(K8:K8)</f>
        <v>210</v>
      </c>
      <c r="L7" s="520"/>
      <c r="M7" s="17"/>
    </row>
    <row r="8" spans="1:13" s="169" customFormat="1" ht="27.75" customHeight="1" thickBot="1">
      <c r="A8" s="876">
        <v>1</v>
      </c>
      <c r="B8" s="877" t="s">
        <v>5</v>
      </c>
      <c r="C8" s="878" t="s">
        <v>12</v>
      </c>
      <c r="D8" s="879"/>
      <c r="E8" s="880"/>
      <c r="F8" s="880"/>
      <c r="G8" s="880">
        <v>1</v>
      </c>
      <c r="H8" s="880">
        <v>12</v>
      </c>
      <c r="I8" s="881">
        <v>527</v>
      </c>
      <c r="J8" s="883">
        <v>250</v>
      </c>
      <c r="K8" s="882">
        <f>210</f>
        <v>210</v>
      </c>
      <c r="L8" s="525"/>
      <c r="M8" s="17"/>
    </row>
    <row r="9" spans="1:13">
      <c r="M9" s="17"/>
    </row>
    <row r="10" spans="1:13">
      <c r="M10" s="17"/>
    </row>
    <row r="11" spans="1:13">
      <c r="M11" s="17"/>
    </row>
    <row r="12" spans="1:13">
      <c r="M12" s="17"/>
    </row>
    <row r="13" spans="1:13">
      <c r="M13" s="17"/>
    </row>
    <row r="14" spans="1:13">
      <c r="M14" s="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topLeftCell="A4" zoomScaleSheetLayoutView="100" workbookViewId="0">
      <selection activeCell="N26" sqref="N26"/>
    </sheetView>
  </sheetViews>
  <sheetFormatPr defaultRowHeight="13.5"/>
  <cols>
    <col min="1" max="1" width="4.88671875" customWidth="1"/>
    <col min="2" max="2" width="6.44140625" customWidth="1"/>
    <col min="3" max="3" width="29" customWidth="1"/>
    <col min="4" max="6" width="7.6640625" customWidth="1"/>
    <col min="7" max="8" width="5.109375" customWidth="1"/>
    <col min="9" max="9" width="8.5546875" customWidth="1"/>
    <col min="10" max="10" width="8.5546875" style="1" customWidth="1"/>
    <col min="11" max="11" width="9.5546875" bestFit="1" customWidth="1"/>
    <col min="12" max="12" width="5.44140625" customWidth="1"/>
  </cols>
  <sheetData>
    <row r="1" spans="1:13" ht="24.95" customHeight="1">
      <c r="J1" s="3"/>
    </row>
    <row r="2" spans="1:13" ht="24.95" customHeight="1">
      <c r="A2" s="6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 thickBot="1">
      <c r="A3" s="1"/>
      <c r="B3" s="1"/>
      <c r="E3" s="1"/>
      <c r="F3" s="1"/>
      <c r="G3" s="1"/>
      <c r="H3" s="1"/>
      <c r="I3" s="1"/>
      <c r="K3" s="1"/>
    </row>
    <row r="4" spans="1:13" s="17" customFormat="1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75" t="s">
        <v>72</v>
      </c>
      <c r="H4" s="975"/>
      <c r="I4" s="946" t="s">
        <v>14</v>
      </c>
      <c r="J4" s="946" t="s">
        <v>53</v>
      </c>
      <c r="K4" s="946" t="s">
        <v>64</v>
      </c>
      <c r="L4" s="942" t="s">
        <v>57</v>
      </c>
    </row>
    <row r="5" spans="1:13" s="17" customFormat="1" ht="24.95" customHeight="1">
      <c r="A5" s="945"/>
      <c r="B5" s="947"/>
      <c r="C5" s="95" t="s">
        <v>62</v>
      </c>
      <c r="D5" s="95" t="s">
        <v>31</v>
      </c>
      <c r="E5" s="95" t="s">
        <v>11</v>
      </c>
      <c r="F5" s="95" t="s">
        <v>88</v>
      </c>
      <c r="G5" s="99" t="s">
        <v>82</v>
      </c>
      <c r="H5" s="99" t="s">
        <v>79</v>
      </c>
      <c r="I5" s="947"/>
      <c r="J5" s="947"/>
      <c r="K5" s="947"/>
      <c r="L5" s="943"/>
    </row>
    <row r="6" spans="1:13" s="17" customFormat="1" ht="24.9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3742</v>
      </c>
      <c r="J6" s="197">
        <f>+J7</f>
        <v>2423</v>
      </c>
      <c r="K6" s="197">
        <f>+K7</f>
        <v>1500</v>
      </c>
      <c r="L6" s="134"/>
    </row>
    <row r="7" spans="1:13" s="17" customFormat="1" ht="24.95" customHeight="1">
      <c r="A7" s="565" t="s">
        <v>59</v>
      </c>
      <c r="B7" s="953" t="s">
        <v>63</v>
      </c>
      <c r="C7" s="953"/>
      <c r="D7" s="862"/>
      <c r="E7" s="862" t="s">
        <v>15</v>
      </c>
      <c r="F7" s="862" t="s">
        <v>59</v>
      </c>
      <c r="G7" s="506" t="s">
        <v>59</v>
      </c>
      <c r="H7" s="506" t="s">
        <v>59</v>
      </c>
      <c r="I7" s="848">
        <f>SUM(I8:I12)</f>
        <v>3742</v>
      </c>
      <c r="J7" s="848">
        <f t="shared" ref="J7:K7" si="0">SUM(J8:J12)</f>
        <v>2423</v>
      </c>
      <c r="K7" s="848">
        <f t="shared" si="0"/>
        <v>1500</v>
      </c>
      <c r="L7" s="520"/>
    </row>
    <row r="8" spans="1:13" s="139" customFormat="1" ht="20.100000000000001" customHeight="1">
      <c r="A8" s="900">
        <v>1</v>
      </c>
      <c r="B8" s="901" t="s">
        <v>5</v>
      </c>
      <c r="C8" s="891" t="s">
        <v>473</v>
      </c>
      <c r="D8" s="471"/>
      <c r="E8" s="891"/>
      <c r="F8" s="891"/>
      <c r="G8" s="471"/>
      <c r="H8" s="471"/>
      <c r="I8" s="902">
        <v>170</v>
      </c>
      <c r="J8" s="528">
        <v>269</v>
      </c>
      <c r="K8" s="524">
        <v>154</v>
      </c>
      <c r="L8" s="467"/>
      <c r="M8" s="17"/>
    </row>
    <row r="9" spans="1:13" s="142" customFormat="1" ht="20.100000000000001" customHeight="1">
      <c r="A9" s="900">
        <v>2</v>
      </c>
      <c r="B9" s="901" t="s">
        <v>5</v>
      </c>
      <c r="C9" s="903" t="s">
        <v>474</v>
      </c>
      <c r="D9" s="867"/>
      <c r="E9" s="903" t="s">
        <v>475</v>
      </c>
      <c r="F9" s="903" t="s">
        <v>476</v>
      </c>
      <c r="G9" s="869"/>
      <c r="H9" s="869"/>
      <c r="I9" s="904">
        <v>55</v>
      </c>
      <c r="J9" s="870">
        <v>326</v>
      </c>
      <c r="K9" s="871">
        <v>55</v>
      </c>
      <c r="L9" s="885"/>
      <c r="M9" s="17"/>
    </row>
    <row r="10" spans="1:13" ht="20.100000000000001" customHeight="1">
      <c r="A10" s="900">
        <v>3</v>
      </c>
      <c r="B10" s="901" t="s">
        <v>5</v>
      </c>
      <c r="C10" s="903" t="s">
        <v>477</v>
      </c>
      <c r="D10" s="905"/>
      <c r="E10" s="903" t="s">
        <v>478</v>
      </c>
      <c r="F10" s="903" t="s">
        <v>478</v>
      </c>
      <c r="G10" s="905"/>
      <c r="H10" s="905"/>
      <c r="I10" s="904">
        <v>15</v>
      </c>
      <c r="J10" s="884">
        <v>215</v>
      </c>
      <c r="K10" s="905">
        <v>15</v>
      </c>
      <c r="L10" s="886"/>
      <c r="M10" s="17"/>
    </row>
    <row r="11" spans="1:13" ht="20.100000000000001" customHeight="1">
      <c r="A11" s="900">
        <v>4</v>
      </c>
      <c r="B11" s="901" t="s">
        <v>5</v>
      </c>
      <c r="C11" s="903" t="s">
        <v>479</v>
      </c>
      <c r="D11" s="905"/>
      <c r="E11" s="903" t="s">
        <v>480</v>
      </c>
      <c r="F11" s="903" t="s">
        <v>480</v>
      </c>
      <c r="G11" s="905"/>
      <c r="H11" s="905"/>
      <c r="I11" s="904">
        <v>2212</v>
      </c>
      <c r="J11" s="884">
        <v>0</v>
      </c>
      <c r="K11" s="905">
        <v>683</v>
      </c>
      <c r="L11" s="886"/>
      <c r="M11" s="17"/>
    </row>
    <row r="12" spans="1:13" ht="20.100000000000001" customHeight="1" thickBot="1">
      <c r="A12" s="900">
        <v>5</v>
      </c>
      <c r="B12" s="901" t="s">
        <v>5</v>
      </c>
      <c r="C12" s="897" t="s">
        <v>481</v>
      </c>
      <c r="D12" s="906"/>
      <c r="E12" s="897" t="s">
        <v>482</v>
      </c>
      <c r="F12" s="897" t="s">
        <v>482</v>
      </c>
      <c r="G12" s="906"/>
      <c r="H12" s="906"/>
      <c r="I12" s="907">
        <v>1290</v>
      </c>
      <c r="J12" s="887">
        <v>1613</v>
      </c>
      <c r="K12" s="906">
        <v>593</v>
      </c>
      <c r="L12" s="888"/>
      <c r="M12" s="17"/>
    </row>
    <row r="13" spans="1:13">
      <c r="M13" s="17"/>
    </row>
    <row r="14" spans="1:13">
      <c r="M14" s="17"/>
    </row>
    <row r="15" spans="1:13">
      <c r="I15" s="82"/>
      <c r="J15" s="814"/>
      <c r="M15" s="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1" orientation="portrait" horizontalDpi="300" verticalDpi="300" r:id="rId1"/>
  <headerFooter>
    <oddHeader>&amp;R&amp;F</oddHeader>
    <oddFooter>&amp;C&amp;"돋움,Regular"&amp;P/&amp;N&amp;R&amp;"돋움,Regular"&amp;A구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>
      <selection activeCell="E12" sqref="E12"/>
    </sheetView>
  </sheetViews>
  <sheetFormatPr defaultRowHeight="13.5"/>
  <cols>
    <col min="1" max="16384" width="8.88671875" style="216"/>
  </cols>
  <sheetData>
    <row r="1" spans="1:8" s="214" customFormat="1" ht="17.25" customHeight="1">
      <c r="A1" s="212"/>
      <c r="B1" s="212"/>
      <c r="C1" s="213"/>
      <c r="D1" s="18"/>
      <c r="E1" s="18"/>
      <c r="F1" s="18"/>
      <c r="G1" s="212"/>
      <c r="H1" s="212"/>
    </row>
    <row r="2" spans="1:8" s="214" customFormat="1" ht="17.25" customHeight="1">
      <c r="A2" s="212"/>
      <c r="B2" s="212"/>
      <c r="C2" s="213"/>
      <c r="D2" s="18"/>
      <c r="E2" s="18"/>
      <c r="F2" s="18"/>
      <c r="G2" s="212"/>
      <c r="H2" s="212"/>
    </row>
    <row r="3" spans="1:8" s="215" customFormat="1" ht="42.75" customHeight="1">
      <c r="E3" s="216"/>
      <c r="G3" s="216"/>
    </row>
    <row r="4" spans="1:8" s="215" customFormat="1"/>
    <row r="5" spans="1:8" s="215" customFormat="1" ht="58.5" customHeight="1">
      <c r="A5" s="217" t="s">
        <v>136</v>
      </c>
    </row>
    <row r="6" spans="1:8" s="215" customFormat="1" ht="87" customHeight="1">
      <c r="A6" s="922" t="s">
        <v>440</v>
      </c>
      <c r="B6" s="923"/>
      <c r="C6" s="923"/>
      <c r="D6" s="923"/>
      <c r="E6" s="923"/>
      <c r="F6" s="923"/>
      <c r="G6" s="923"/>
      <c r="H6" s="923"/>
    </row>
    <row r="7" spans="1:8" s="215" customFormat="1"/>
    <row r="8" spans="1:8" s="214" customFormat="1" ht="113.25" customHeight="1">
      <c r="A8" s="212"/>
      <c r="C8" s="218"/>
      <c r="D8" s="218"/>
      <c r="E8" s="218"/>
      <c r="F8" s="218"/>
      <c r="G8" s="218"/>
      <c r="H8" s="218"/>
    </row>
    <row r="9" spans="1:8" s="215" customFormat="1" ht="58.5" customHeight="1">
      <c r="A9" s="924" t="s">
        <v>485</v>
      </c>
      <c r="B9" s="924"/>
      <c r="C9" s="924"/>
      <c r="D9" s="924"/>
      <c r="E9" s="924"/>
      <c r="F9" s="924"/>
      <c r="G9" s="924"/>
      <c r="H9" s="924"/>
    </row>
    <row r="10" spans="1:8" s="215" customFormat="1"/>
    <row r="11" spans="1:8" s="215" customFormat="1">
      <c r="E11" s="219"/>
    </row>
    <row r="12" spans="1:8" s="215" customFormat="1" ht="72" customHeight="1">
      <c r="E12" s="220"/>
    </row>
    <row r="13" spans="1:8" s="215" customFormat="1" ht="41.25" customHeight="1">
      <c r="E13" s="220"/>
    </row>
    <row r="14" spans="1:8" s="215" customFormat="1" ht="18.75" customHeight="1"/>
    <row r="15" spans="1:8" s="215" customFormat="1" ht="41.25" customHeight="1">
      <c r="A15" s="925" t="s">
        <v>74</v>
      </c>
      <c r="B15" s="925"/>
      <c r="C15" s="925"/>
      <c r="D15" s="925"/>
      <c r="E15" s="925"/>
      <c r="F15" s="925"/>
      <c r="G15" s="925"/>
      <c r="H15" s="925"/>
    </row>
    <row r="16" spans="1:8" s="214" customFormat="1" ht="17.25" customHeight="1">
      <c r="A16" s="221"/>
      <c r="B16" s="221"/>
      <c r="C16" s="221"/>
      <c r="D16" s="221"/>
      <c r="E16" s="221"/>
      <c r="F16" s="221"/>
      <c r="G16" s="221"/>
      <c r="H16" s="221"/>
    </row>
    <row r="17" spans="1:8" s="214" customFormat="1" ht="12.75" customHeight="1">
      <c r="A17" s="221"/>
      <c r="B17" s="221"/>
      <c r="C17" s="221"/>
      <c r="D17" s="221"/>
      <c r="E17" s="221"/>
      <c r="F17" s="221"/>
      <c r="G17" s="221"/>
      <c r="H17" s="221"/>
    </row>
    <row r="18" spans="1:8" s="215" customFormat="1" ht="12" customHeight="1"/>
    <row r="19" spans="1:8" s="215" customFormat="1"/>
  </sheetData>
  <mergeCells count="3">
    <mergeCell ref="A6:H6"/>
    <mergeCell ref="A9:H9"/>
    <mergeCell ref="A15:H15"/>
  </mergeCells>
  <phoneticPr fontId="33" type="noConversion"/>
  <pageMargins left="0.75" right="0.75" top="1" bottom="1" header="0.5" footer="0.5"/>
  <pageSetup paperSize="9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workbookViewId="0">
      <selection activeCell="N16" sqref="N16"/>
    </sheetView>
  </sheetViews>
  <sheetFormatPr defaultRowHeight="13.5"/>
  <cols>
    <col min="1" max="1" width="5.77734375" style="19" customWidth="1"/>
    <col min="2" max="2" width="6.21875" style="19" customWidth="1"/>
    <col min="3" max="3" width="29.77734375" style="19" customWidth="1"/>
    <col min="4" max="6" width="6.6640625" style="19" customWidth="1"/>
    <col min="7" max="8" width="5.33203125" style="19" customWidth="1"/>
    <col min="9" max="9" width="8.6640625" style="19" customWidth="1"/>
    <col min="10" max="10" width="8.6640625" style="35" customWidth="1"/>
    <col min="11" max="11" width="8.6640625" style="19" customWidth="1"/>
    <col min="12" max="12" width="5.6640625" style="19" customWidth="1"/>
    <col min="13" max="13" width="7.6640625" style="19" customWidth="1"/>
    <col min="14" max="14" width="6.109375" style="19" customWidth="1"/>
    <col min="15" max="15" width="9" style="19" customWidth="1"/>
    <col min="16" max="16384" width="8.88671875" style="19"/>
  </cols>
  <sheetData>
    <row r="1" spans="1:13" ht="24.95" customHeight="1">
      <c r="J1" s="3"/>
    </row>
    <row r="2" spans="1:13" ht="24.95" customHeight="1">
      <c r="A2" s="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 thickBot="1">
      <c r="A3" s="35"/>
      <c r="B3" s="35"/>
      <c r="E3" s="35"/>
      <c r="F3" s="35"/>
      <c r="G3" s="35"/>
      <c r="H3" s="35"/>
      <c r="I3" s="35"/>
      <c r="K3" s="35"/>
    </row>
    <row r="4" spans="1:13" s="143" customFormat="1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75" t="s">
        <v>72</v>
      </c>
      <c r="H4" s="975"/>
      <c r="I4" s="946" t="s">
        <v>14</v>
      </c>
      <c r="J4" s="946" t="s">
        <v>53</v>
      </c>
      <c r="K4" s="946" t="s">
        <v>64</v>
      </c>
      <c r="L4" s="942" t="s">
        <v>57</v>
      </c>
    </row>
    <row r="5" spans="1:13" s="143" customFormat="1" ht="24.95" customHeight="1">
      <c r="A5" s="945"/>
      <c r="B5" s="947"/>
      <c r="C5" s="95" t="s">
        <v>62</v>
      </c>
      <c r="D5" s="95" t="s">
        <v>31</v>
      </c>
      <c r="E5" s="95" t="s">
        <v>11</v>
      </c>
      <c r="F5" s="95" t="s">
        <v>88</v>
      </c>
      <c r="G5" s="99" t="s">
        <v>82</v>
      </c>
      <c r="H5" s="99" t="s">
        <v>79</v>
      </c>
      <c r="I5" s="947"/>
      <c r="J5" s="947"/>
      <c r="K5" s="947"/>
      <c r="L5" s="943"/>
    </row>
    <row r="6" spans="1:13" s="143" customFormat="1" ht="30" customHeight="1" thickBot="1">
      <c r="A6" s="984" t="s">
        <v>26</v>
      </c>
      <c r="B6" s="985"/>
      <c r="C6" s="985"/>
      <c r="D6" s="984"/>
      <c r="E6" s="985"/>
      <c r="F6" s="986"/>
      <c r="G6" s="133" t="s">
        <v>59</v>
      </c>
      <c r="H6" s="133" t="s">
        <v>59</v>
      </c>
      <c r="I6" s="197">
        <f>+I7</f>
        <v>318</v>
      </c>
      <c r="J6" s="197">
        <f>+J7</f>
        <v>1093</v>
      </c>
      <c r="K6" s="197">
        <f>+K7</f>
        <v>195</v>
      </c>
      <c r="L6" s="134"/>
    </row>
    <row r="7" spans="1:13" s="143" customFormat="1" ht="30" customHeight="1">
      <c r="A7" s="565" t="s">
        <v>59</v>
      </c>
      <c r="B7" s="953" t="s">
        <v>63</v>
      </c>
      <c r="C7" s="953"/>
      <c r="D7" s="862"/>
      <c r="E7" s="862" t="s">
        <v>15</v>
      </c>
      <c r="F7" s="862" t="s">
        <v>59</v>
      </c>
      <c r="G7" s="506" t="s">
        <v>59</v>
      </c>
      <c r="H7" s="506" t="s">
        <v>59</v>
      </c>
      <c r="I7" s="848">
        <f>SUM(I8:I9)</f>
        <v>318</v>
      </c>
      <c r="J7" s="848">
        <f t="shared" ref="J7:K7" si="0">SUM(J8:J9)</f>
        <v>1093</v>
      </c>
      <c r="K7" s="848">
        <f t="shared" si="0"/>
        <v>195</v>
      </c>
      <c r="L7" s="520"/>
    </row>
    <row r="8" spans="1:13" s="139" customFormat="1" ht="30" customHeight="1">
      <c r="A8" s="889">
        <v>1</v>
      </c>
      <c r="B8" s="890" t="s">
        <v>5</v>
      </c>
      <c r="C8" s="891" t="s">
        <v>471</v>
      </c>
      <c r="D8" s="892"/>
      <c r="E8" s="893"/>
      <c r="F8" s="893"/>
      <c r="G8" s="893">
        <v>1</v>
      </c>
      <c r="H8" s="893">
        <v>12</v>
      </c>
      <c r="I8" s="894">
        <v>188</v>
      </c>
      <c r="J8" s="894">
        <v>94</v>
      </c>
      <c r="K8" s="895">
        <v>55</v>
      </c>
      <c r="L8" s="714"/>
      <c r="M8" s="143"/>
    </row>
    <row r="9" spans="1:13" s="143" customFormat="1" ht="24.95" customHeight="1" thickBot="1">
      <c r="A9" s="889">
        <v>2</v>
      </c>
      <c r="B9" s="890" t="s">
        <v>5</v>
      </c>
      <c r="C9" s="897" t="s">
        <v>472</v>
      </c>
      <c r="D9" s="896"/>
      <c r="E9" s="896"/>
      <c r="F9" s="896"/>
      <c r="G9" s="896"/>
      <c r="H9" s="896"/>
      <c r="I9" s="898">
        <v>130</v>
      </c>
      <c r="J9" s="898">
        <v>999</v>
      </c>
      <c r="K9" s="898">
        <v>140</v>
      </c>
      <c r="L9" s="899"/>
    </row>
    <row r="10" spans="1:13">
      <c r="I10" s="144"/>
      <c r="J10" s="83"/>
      <c r="K10" s="144"/>
      <c r="M10" s="143"/>
    </row>
    <row r="11" spans="1:13">
      <c r="I11" s="144"/>
      <c r="J11" s="84"/>
      <c r="K11" s="144"/>
      <c r="M11" s="143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>
      <pane xSplit="1" topLeftCell="B1" activePane="topRight" state="frozen"/>
      <selection pane="topRight" activeCell="D35" sqref="D35"/>
    </sheetView>
  </sheetViews>
  <sheetFormatPr defaultRowHeight="13.5"/>
  <cols>
    <col min="1" max="2" width="10.77734375" customWidth="1"/>
    <col min="3" max="3" width="15.77734375" customWidth="1"/>
    <col min="4" max="4" width="15.77734375" style="27" customWidth="1"/>
    <col min="5" max="5" width="15.77734375" customWidth="1"/>
    <col min="6" max="6" width="10.77734375" customWidth="1"/>
    <col min="7" max="12" width="9.6640625" customWidth="1"/>
  </cols>
  <sheetData>
    <row r="1" spans="1:12" ht="24.95" customHeight="1">
      <c r="A1" s="65" t="s">
        <v>92</v>
      </c>
      <c r="B1" s="66"/>
      <c r="C1" s="67"/>
      <c r="D1" s="68"/>
      <c r="E1" s="67"/>
      <c r="F1" s="67"/>
    </row>
    <row r="2" spans="1:12" ht="9.9499999999999993" customHeight="1">
      <c r="A2" s="8"/>
      <c r="B2" s="8"/>
      <c r="C2" s="9"/>
      <c r="D2" s="50"/>
      <c r="E2" s="9"/>
      <c r="F2" s="9"/>
    </row>
    <row r="3" spans="1:12" ht="24.95" customHeight="1">
      <c r="A3" s="10" t="s">
        <v>441</v>
      </c>
      <c r="B3" s="9"/>
      <c r="C3" s="9"/>
      <c r="D3" s="50"/>
      <c r="E3" s="9"/>
      <c r="F3" s="9"/>
    </row>
    <row r="4" spans="1:12" ht="24.95" customHeight="1" thickBot="1">
      <c r="A4" s="11" t="s">
        <v>77</v>
      </c>
      <c r="B4" s="12"/>
      <c r="C4" s="12"/>
      <c r="D4" s="49"/>
      <c r="E4" s="12"/>
      <c r="F4" s="12"/>
    </row>
    <row r="5" spans="1:12" ht="17.25" customHeight="1" thickBot="1">
      <c r="A5" s="929" t="s">
        <v>81</v>
      </c>
      <c r="B5" s="931" t="s">
        <v>56</v>
      </c>
      <c r="C5" s="933" t="s">
        <v>71</v>
      </c>
      <c r="D5" s="935" t="s">
        <v>60</v>
      </c>
      <c r="E5" s="933" t="s">
        <v>53</v>
      </c>
      <c r="F5" s="937" t="s">
        <v>57</v>
      </c>
      <c r="G5" s="926" t="s">
        <v>56</v>
      </c>
      <c r="H5" s="927"/>
      <c r="I5" s="927"/>
      <c r="J5" s="927"/>
      <c r="K5" s="927"/>
      <c r="L5" s="928"/>
    </row>
    <row r="6" spans="1:12" ht="14.25" customHeight="1" thickBot="1">
      <c r="A6" s="930"/>
      <c r="B6" s="932"/>
      <c r="C6" s="934"/>
      <c r="D6" s="936"/>
      <c r="E6" s="934"/>
      <c r="F6" s="938"/>
      <c r="G6" s="170" t="s">
        <v>34</v>
      </c>
      <c r="H6" s="171" t="s">
        <v>5</v>
      </c>
      <c r="I6" s="171" t="s">
        <v>46</v>
      </c>
      <c r="J6" s="171" t="s">
        <v>7</v>
      </c>
      <c r="K6" s="172" t="s">
        <v>514</v>
      </c>
      <c r="L6" s="173" t="s">
        <v>102</v>
      </c>
    </row>
    <row r="7" spans="1:12" ht="20.100000000000001" customHeight="1">
      <c r="A7" s="97" t="s">
        <v>87</v>
      </c>
      <c r="B7" s="126">
        <f>SUM(B8:B32)</f>
        <v>162</v>
      </c>
      <c r="C7" s="126">
        <f>SUM(C8:C32)</f>
        <v>29150.1</v>
      </c>
      <c r="D7" s="127">
        <f>ROUNDDOWN(SUM(D8:D32),0)</f>
        <v>10991</v>
      </c>
      <c r="E7" s="126">
        <f>SUM(E8:E32)</f>
        <v>51108</v>
      </c>
      <c r="F7" s="98"/>
      <c r="G7" s="183">
        <f t="shared" ref="G7:K7" si="0">SUM(G8:G32)</f>
        <v>91</v>
      </c>
      <c r="H7" s="184">
        <f t="shared" si="0"/>
        <v>9</v>
      </c>
      <c r="I7" s="184">
        <f t="shared" si="0"/>
        <v>40</v>
      </c>
      <c r="J7" s="184">
        <f t="shared" si="0"/>
        <v>14</v>
      </c>
      <c r="K7" s="185">
        <f t="shared" si="0"/>
        <v>8</v>
      </c>
      <c r="L7" s="174">
        <f>SUM(G7:K7)</f>
        <v>162</v>
      </c>
    </row>
    <row r="8" spans="1:12" ht="20.100000000000001" customHeight="1">
      <c r="A8" s="96" t="s">
        <v>45</v>
      </c>
      <c r="B8" s="130">
        <f>L8</f>
        <v>6</v>
      </c>
      <c r="C8" s="105">
        <f>회사별정리!B7</f>
        <v>535</v>
      </c>
      <c r="D8" s="105">
        <f>회사별정리!B36</f>
        <v>168.7</v>
      </c>
      <c r="E8" s="105">
        <f>회사별정리!B65</f>
        <v>219</v>
      </c>
      <c r="F8" s="107"/>
      <c r="G8" s="195">
        <v>3</v>
      </c>
      <c r="H8" s="176"/>
      <c r="I8" s="191">
        <v>3</v>
      </c>
      <c r="J8" s="176"/>
      <c r="K8" s="177"/>
      <c r="L8" s="178">
        <f>SUM(G8:K8)</f>
        <v>6</v>
      </c>
    </row>
    <row r="9" spans="1:12" ht="20.100000000000001" customHeight="1">
      <c r="A9" s="52" t="s">
        <v>48</v>
      </c>
      <c r="B9" s="130">
        <f t="shared" ref="B9:B31" si="1">L9</f>
        <v>8</v>
      </c>
      <c r="C9" s="105">
        <f>회사별정리!B8</f>
        <v>120</v>
      </c>
      <c r="D9" s="105">
        <f>회사별정리!B37</f>
        <v>67.599999999999994</v>
      </c>
      <c r="E9" s="105">
        <f>회사별정리!B66</f>
        <v>1551</v>
      </c>
      <c r="F9" s="108"/>
      <c r="G9" s="195"/>
      <c r="H9" s="176"/>
      <c r="I9" s="191">
        <v>8</v>
      </c>
      <c r="J9" s="176"/>
      <c r="K9" s="177"/>
      <c r="L9" s="178">
        <f>SUM(G9:K9)</f>
        <v>8</v>
      </c>
    </row>
    <row r="10" spans="1:12" ht="20.100000000000001" customHeight="1">
      <c r="A10" s="52" t="s">
        <v>43</v>
      </c>
      <c r="B10" s="130">
        <f t="shared" si="1"/>
        <v>9</v>
      </c>
      <c r="C10" s="105">
        <f>회사별정리!B9</f>
        <v>625</v>
      </c>
      <c r="D10" s="105">
        <f>회사별정리!B38</f>
        <v>232.41900000000001</v>
      </c>
      <c r="E10" s="105">
        <f>회사별정리!B67</f>
        <v>943</v>
      </c>
      <c r="F10" s="108"/>
      <c r="G10" s="195">
        <v>8</v>
      </c>
      <c r="H10" s="176"/>
      <c r="I10" s="191">
        <v>1</v>
      </c>
      <c r="J10" s="176"/>
      <c r="K10" s="177"/>
      <c r="L10" s="178">
        <f>SUM(G10:K10)</f>
        <v>9</v>
      </c>
    </row>
    <row r="11" spans="1:12" ht="20.100000000000001" customHeight="1">
      <c r="A11" s="52" t="s">
        <v>58</v>
      </c>
      <c r="B11" s="130">
        <f t="shared" si="1"/>
        <v>7</v>
      </c>
      <c r="C11" s="105">
        <f>회사별정리!B10</f>
        <v>310</v>
      </c>
      <c r="D11" s="105">
        <f>회사별정리!B39</f>
        <v>127.1</v>
      </c>
      <c r="E11" s="105">
        <f>회사별정리!B68</f>
        <v>4343</v>
      </c>
      <c r="F11" s="108"/>
      <c r="G11" s="195"/>
      <c r="H11" s="176"/>
      <c r="I11" s="191">
        <v>7</v>
      </c>
      <c r="J11" s="176"/>
      <c r="K11" s="177"/>
      <c r="L11" s="178">
        <f t="shared" ref="L11:L32" si="2">SUM(G11:K11)</f>
        <v>7</v>
      </c>
    </row>
    <row r="12" spans="1:12" ht="20.100000000000001" customHeight="1">
      <c r="A12" s="52" t="s">
        <v>54</v>
      </c>
      <c r="B12" s="130">
        <f t="shared" si="1"/>
        <v>5</v>
      </c>
      <c r="C12" s="105">
        <f>회사별정리!B11</f>
        <v>60</v>
      </c>
      <c r="D12" s="105">
        <f>회사별정리!B40</f>
        <v>112.2</v>
      </c>
      <c r="E12" s="105">
        <f>회사별정리!B69</f>
        <v>1193</v>
      </c>
      <c r="F12" s="108"/>
      <c r="G12" s="195"/>
      <c r="H12" s="176"/>
      <c r="I12" s="191">
        <v>5</v>
      </c>
      <c r="J12" s="176"/>
      <c r="K12" s="177"/>
      <c r="L12" s="178">
        <f t="shared" si="2"/>
        <v>5</v>
      </c>
    </row>
    <row r="13" spans="1:12" ht="20.100000000000001" customHeight="1">
      <c r="A13" s="52" t="s">
        <v>47</v>
      </c>
      <c r="B13" s="130">
        <f t="shared" si="1"/>
        <v>9</v>
      </c>
      <c r="C13" s="105">
        <f>회사별정리!B12</f>
        <v>760</v>
      </c>
      <c r="D13" s="105">
        <f>회사별정리!B41</f>
        <v>323.89999999999998</v>
      </c>
      <c r="E13" s="105">
        <f>회사별정리!B70</f>
        <v>1535</v>
      </c>
      <c r="F13" s="108"/>
      <c r="G13" s="195"/>
      <c r="H13" s="176"/>
      <c r="I13" s="191">
        <v>9</v>
      </c>
      <c r="J13" s="176"/>
      <c r="K13" s="177"/>
      <c r="L13" s="178">
        <f t="shared" si="2"/>
        <v>9</v>
      </c>
    </row>
    <row r="14" spans="1:12" ht="20.100000000000001" customHeight="1">
      <c r="A14" s="52" t="s">
        <v>50</v>
      </c>
      <c r="B14" s="130">
        <f t="shared" si="1"/>
        <v>2</v>
      </c>
      <c r="C14" s="105">
        <f>회사별정리!B13</f>
        <v>20</v>
      </c>
      <c r="D14" s="105">
        <f>회사별정리!B42</f>
        <v>12.18</v>
      </c>
      <c r="E14" s="105">
        <f>회사별정리!B71</f>
        <v>769</v>
      </c>
      <c r="F14" s="108"/>
      <c r="G14" s="195"/>
      <c r="H14" s="176"/>
      <c r="I14" s="191">
        <v>2</v>
      </c>
      <c r="J14" s="176"/>
      <c r="K14" s="177"/>
      <c r="L14" s="178">
        <f t="shared" si="2"/>
        <v>2</v>
      </c>
    </row>
    <row r="15" spans="1:12" ht="20.100000000000001" customHeight="1">
      <c r="A15" s="52" t="s">
        <v>51</v>
      </c>
      <c r="B15" s="130">
        <f t="shared" si="1"/>
        <v>8</v>
      </c>
      <c r="C15" s="105">
        <f>회사별정리!B14</f>
        <v>930</v>
      </c>
      <c r="D15" s="105">
        <f>회사별정리!B43</f>
        <v>257.577</v>
      </c>
      <c r="E15" s="105">
        <f>회사별정리!B72</f>
        <v>2366</v>
      </c>
      <c r="F15" s="108"/>
      <c r="G15" s="195"/>
      <c r="H15" s="176"/>
      <c r="I15" s="191">
        <v>5</v>
      </c>
      <c r="J15" s="190">
        <v>3</v>
      </c>
      <c r="K15" s="177"/>
      <c r="L15" s="178">
        <f t="shared" si="2"/>
        <v>8</v>
      </c>
    </row>
    <row r="16" spans="1:12" ht="20.100000000000001" customHeight="1">
      <c r="A16" s="52" t="s">
        <v>24</v>
      </c>
      <c r="B16" s="130">
        <f t="shared" si="1"/>
        <v>6</v>
      </c>
      <c r="C16" s="105">
        <f>회사별정리!B15</f>
        <v>405</v>
      </c>
      <c r="D16" s="105">
        <f>회사별정리!B44</f>
        <v>122</v>
      </c>
      <c r="E16" s="105">
        <f>회사별정리!B73</f>
        <v>349</v>
      </c>
      <c r="F16" s="108"/>
      <c r="G16" s="195"/>
      <c r="H16" s="176"/>
      <c r="I16" s="191"/>
      <c r="J16" s="190">
        <v>6</v>
      </c>
      <c r="K16" s="177"/>
      <c r="L16" s="178">
        <f t="shared" si="2"/>
        <v>6</v>
      </c>
    </row>
    <row r="17" spans="1:12" ht="20.100000000000001" customHeight="1">
      <c r="A17" s="52" t="s">
        <v>29</v>
      </c>
      <c r="B17" s="130">
        <f t="shared" si="1"/>
        <v>2</v>
      </c>
      <c r="C17" s="105">
        <f>회사별정리!B16</f>
        <v>230</v>
      </c>
      <c r="D17" s="105">
        <f>회사별정리!B45</f>
        <v>69</v>
      </c>
      <c r="E17" s="105">
        <f>회사별정리!B74</f>
        <v>660</v>
      </c>
      <c r="F17" s="108"/>
      <c r="G17" s="195"/>
      <c r="H17" s="176"/>
      <c r="I17" s="191"/>
      <c r="J17" s="190">
        <v>2</v>
      </c>
      <c r="K17" s="177"/>
      <c r="L17" s="178">
        <f t="shared" si="2"/>
        <v>2</v>
      </c>
    </row>
    <row r="18" spans="1:12" ht="20.100000000000001" customHeight="1">
      <c r="A18" s="52" t="s">
        <v>19</v>
      </c>
      <c r="B18" s="130">
        <f t="shared" si="1"/>
        <v>3</v>
      </c>
      <c r="C18" s="105">
        <f>회사별정리!B17</f>
        <v>750</v>
      </c>
      <c r="D18" s="105">
        <f>회사별정리!B46</f>
        <v>234.11199999999999</v>
      </c>
      <c r="E18" s="105">
        <f>회사별정리!B75</f>
        <v>1119</v>
      </c>
      <c r="F18" s="108"/>
      <c r="G18" s="195"/>
      <c r="H18" s="176"/>
      <c r="I18" s="191"/>
      <c r="J18" s="190">
        <v>3</v>
      </c>
      <c r="K18" s="177"/>
      <c r="L18" s="178">
        <f t="shared" si="2"/>
        <v>3</v>
      </c>
    </row>
    <row r="19" spans="1:12" ht="20.100000000000001" customHeight="1">
      <c r="A19" s="52" t="s">
        <v>37</v>
      </c>
      <c r="B19" s="130">
        <f t="shared" si="1"/>
        <v>5</v>
      </c>
      <c r="C19" s="105">
        <f>회사별정리!B18</f>
        <v>1533</v>
      </c>
      <c r="D19" s="105">
        <f>회사별정리!B47</f>
        <v>83.119</v>
      </c>
      <c r="E19" s="105">
        <f>회사별정리!B76</f>
        <v>1445</v>
      </c>
      <c r="F19" s="108"/>
      <c r="G19" s="195">
        <v>5</v>
      </c>
      <c r="H19" s="176"/>
      <c r="I19" s="191"/>
      <c r="J19" s="176"/>
      <c r="K19" s="177"/>
      <c r="L19" s="178">
        <f t="shared" si="2"/>
        <v>5</v>
      </c>
    </row>
    <row r="20" spans="1:12" ht="20.100000000000001" customHeight="1">
      <c r="A20" s="52" t="s">
        <v>49</v>
      </c>
      <c r="B20" s="130">
        <f t="shared" si="1"/>
        <v>9</v>
      </c>
      <c r="C20" s="105">
        <f>회사별정리!B19</f>
        <v>1999</v>
      </c>
      <c r="D20" s="105">
        <f>회사별정리!B48</f>
        <v>1173.0139999999999</v>
      </c>
      <c r="E20" s="105">
        <f>회사별정리!B77</f>
        <v>4367</v>
      </c>
      <c r="F20" s="108"/>
      <c r="G20" s="195">
        <v>9</v>
      </c>
      <c r="H20" s="176"/>
      <c r="I20" s="191" t="s">
        <v>515</v>
      </c>
      <c r="J20" s="176"/>
      <c r="K20" s="177"/>
      <c r="L20" s="178">
        <f t="shared" si="2"/>
        <v>9</v>
      </c>
    </row>
    <row r="21" spans="1:12" ht="20.100000000000001" customHeight="1">
      <c r="A21" s="52" t="s">
        <v>32</v>
      </c>
      <c r="B21" s="130">
        <f t="shared" si="1"/>
        <v>9</v>
      </c>
      <c r="C21" s="105">
        <f>회사별정리!B20</f>
        <v>1214</v>
      </c>
      <c r="D21" s="105">
        <f>회사별정리!B49</f>
        <v>180.22200000000001</v>
      </c>
      <c r="E21" s="105">
        <f>회사별정리!B78</f>
        <v>1871</v>
      </c>
      <c r="F21" s="108"/>
      <c r="G21" s="195">
        <v>9</v>
      </c>
      <c r="H21" s="176"/>
      <c r="I21" s="176"/>
      <c r="J21" s="176"/>
      <c r="K21" s="177"/>
      <c r="L21" s="178">
        <f t="shared" si="2"/>
        <v>9</v>
      </c>
    </row>
    <row r="22" spans="1:12" ht="20.100000000000001" customHeight="1">
      <c r="A22" s="52" t="s">
        <v>35</v>
      </c>
      <c r="B22" s="130">
        <f t="shared" si="1"/>
        <v>5</v>
      </c>
      <c r="C22" s="105">
        <f>회사별정리!B21</f>
        <v>1336.3</v>
      </c>
      <c r="D22" s="105">
        <f>회사별정리!B50</f>
        <v>685.28800000000001</v>
      </c>
      <c r="E22" s="105">
        <f>회사별정리!B79</f>
        <v>1457</v>
      </c>
      <c r="F22" s="108"/>
      <c r="G22" s="195">
        <v>3</v>
      </c>
      <c r="H22" s="176"/>
      <c r="I22" s="176"/>
      <c r="J22" s="176"/>
      <c r="K22" s="194">
        <v>2</v>
      </c>
      <c r="L22" s="178">
        <f t="shared" si="2"/>
        <v>5</v>
      </c>
    </row>
    <row r="23" spans="1:12" ht="20.100000000000001" customHeight="1">
      <c r="A23" s="52" t="s">
        <v>36</v>
      </c>
      <c r="B23" s="130">
        <f t="shared" si="1"/>
        <v>10</v>
      </c>
      <c r="C23" s="105">
        <f>회사별정리!B22</f>
        <v>1375</v>
      </c>
      <c r="D23" s="105">
        <f>회사별정리!B51</f>
        <v>644.34399999999994</v>
      </c>
      <c r="E23" s="105">
        <f>회사별정리!B80</f>
        <v>1138</v>
      </c>
      <c r="F23" s="108"/>
      <c r="G23" s="195">
        <v>10</v>
      </c>
      <c r="H23" s="176"/>
      <c r="I23" s="176"/>
      <c r="J23" s="176"/>
      <c r="K23" s="194"/>
      <c r="L23" s="178">
        <f t="shared" si="2"/>
        <v>10</v>
      </c>
    </row>
    <row r="24" spans="1:12" ht="20.100000000000001" customHeight="1">
      <c r="A24" s="52" t="s">
        <v>22</v>
      </c>
      <c r="B24" s="130">
        <f t="shared" si="1"/>
        <v>5</v>
      </c>
      <c r="C24" s="105">
        <f>회사별정리!B23</f>
        <v>2208.5</v>
      </c>
      <c r="D24" s="105">
        <f>회사별정리!B52</f>
        <v>1139.6000000000001</v>
      </c>
      <c r="E24" s="105">
        <f>회사별정리!B81</f>
        <v>6266</v>
      </c>
      <c r="F24" s="108"/>
      <c r="G24" s="195"/>
      <c r="H24" s="176"/>
      <c r="I24" s="176"/>
      <c r="J24" s="176"/>
      <c r="K24" s="194">
        <v>5</v>
      </c>
      <c r="L24" s="178">
        <f t="shared" si="2"/>
        <v>5</v>
      </c>
    </row>
    <row r="25" spans="1:12" ht="20.100000000000001" customHeight="1">
      <c r="A25" s="52" t="s">
        <v>18</v>
      </c>
      <c r="B25" s="130">
        <f t="shared" si="1"/>
        <v>1</v>
      </c>
      <c r="C25" s="105">
        <f>회사별정리!B24</f>
        <v>204.3</v>
      </c>
      <c r="D25" s="105">
        <f>회사별정리!B53</f>
        <v>118</v>
      </c>
      <c r="E25" s="105">
        <f>회사별정리!B82</f>
        <v>2238</v>
      </c>
      <c r="F25" s="108"/>
      <c r="G25" s="195"/>
      <c r="H25" s="176"/>
      <c r="I25" s="176"/>
      <c r="J25" s="176"/>
      <c r="K25" s="194">
        <v>1</v>
      </c>
      <c r="L25" s="178">
        <f t="shared" si="2"/>
        <v>1</v>
      </c>
    </row>
    <row r="26" spans="1:12" ht="20.100000000000001" customHeight="1">
      <c r="A26" s="52" t="s">
        <v>28</v>
      </c>
      <c r="B26" s="130">
        <f t="shared" si="1"/>
        <v>16</v>
      </c>
      <c r="C26" s="105">
        <f>회사별정리!B25</f>
        <v>2940</v>
      </c>
      <c r="D26" s="105">
        <f>회사별정리!B54</f>
        <v>1382.1669999999999</v>
      </c>
      <c r="E26" s="105">
        <f>회사별정리!B83</f>
        <v>7104</v>
      </c>
      <c r="F26" s="108"/>
      <c r="G26" s="195">
        <v>16</v>
      </c>
      <c r="H26" s="176"/>
      <c r="I26" s="176"/>
      <c r="J26" s="176"/>
      <c r="K26" s="177"/>
      <c r="L26" s="178">
        <f t="shared" si="2"/>
        <v>16</v>
      </c>
    </row>
    <row r="27" spans="1:12" ht="20.100000000000001" customHeight="1">
      <c r="A27" s="52" t="s">
        <v>40</v>
      </c>
      <c r="B27" s="130">
        <f t="shared" si="1"/>
        <v>9</v>
      </c>
      <c r="C27" s="105">
        <f>회사별정리!B26</f>
        <v>1677</v>
      </c>
      <c r="D27" s="105">
        <f>회사별정리!B55</f>
        <v>443.142</v>
      </c>
      <c r="E27" s="105">
        <f>회사별정리!B84</f>
        <v>3806</v>
      </c>
      <c r="F27" s="108"/>
      <c r="G27" s="195">
        <v>9</v>
      </c>
      <c r="H27" s="176"/>
      <c r="I27" s="176"/>
      <c r="J27" s="176"/>
      <c r="K27" s="177"/>
      <c r="L27" s="178">
        <f t="shared" si="2"/>
        <v>9</v>
      </c>
    </row>
    <row r="28" spans="1:12" ht="20.100000000000001" customHeight="1">
      <c r="A28" s="52" t="s">
        <v>38</v>
      </c>
      <c r="B28" s="130">
        <f t="shared" si="1"/>
        <v>10</v>
      </c>
      <c r="C28" s="105">
        <f>회사별정리!B27</f>
        <v>3299</v>
      </c>
      <c r="D28" s="105">
        <f>회사별정리!B56</f>
        <v>1319.335</v>
      </c>
      <c r="E28" s="105">
        <f>회사별정리!B85</f>
        <v>1299</v>
      </c>
      <c r="F28" s="108"/>
      <c r="G28" s="195">
        <v>10</v>
      </c>
      <c r="H28" s="176"/>
      <c r="I28" s="176"/>
      <c r="J28" s="176"/>
      <c r="K28" s="177"/>
      <c r="L28" s="178">
        <f t="shared" si="2"/>
        <v>10</v>
      </c>
    </row>
    <row r="29" spans="1:12" ht="20.100000000000001" customHeight="1">
      <c r="A29" s="52" t="s">
        <v>39</v>
      </c>
      <c r="B29" s="130">
        <f t="shared" si="1"/>
        <v>10</v>
      </c>
      <c r="C29" s="105">
        <f>회사별정리!B28</f>
        <v>2032</v>
      </c>
      <c r="D29" s="105">
        <f>회사별정리!B57</f>
        <v>191.88799999999998</v>
      </c>
      <c r="E29" s="105">
        <f>회사별정리!B86</f>
        <v>1304</v>
      </c>
      <c r="F29" s="108"/>
      <c r="G29" s="195">
        <v>9</v>
      </c>
      <c r="H29" s="191">
        <v>1</v>
      </c>
      <c r="I29" s="176"/>
      <c r="J29" s="176"/>
      <c r="K29" s="177"/>
      <c r="L29" s="178">
        <f t="shared" si="2"/>
        <v>10</v>
      </c>
    </row>
    <row r="30" spans="1:12" ht="20.100000000000001" customHeight="1">
      <c r="A30" s="52" t="s">
        <v>30</v>
      </c>
      <c r="B30" s="130">
        <f t="shared" si="1"/>
        <v>1</v>
      </c>
      <c r="C30" s="105">
        <f>회사별정리!B29</f>
        <v>527</v>
      </c>
      <c r="D30" s="105">
        <f>회사별정리!B58</f>
        <v>210</v>
      </c>
      <c r="E30" s="105">
        <f>회사별정리!B87</f>
        <v>250</v>
      </c>
      <c r="F30" s="108"/>
      <c r="G30" s="175"/>
      <c r="H30" s="191">
        <v>1</v>
      </c>
      <c r="I30" s="176"/>
      <c r="J30" s="176"/>
      <c r="K30" s="177"/>
      <c r="L30" s="178">
        <f t="shared" si="2"/>
        <v>1</v>
      </c>
    </row>
    <row r="31" spans="1:12" ht="20.100000000000001" customHeight="1">
      <c r="A31" s="52" t="s">
        <v>20</v>
      </c>
      <c r="B31" s="130">
        <f t="shared" si="1"/>
        <v>5</v>
      </c>
      <c r="C31" s="105">
        <f>회사별정리!B30</f>
        <v>3742</v>
      </c>
      <c r="D31" s="105">
        <f>회사별정리!B59</f>
        <v>1500</v>
      </c>
      <c r="E31" s="105">
        <f>회사별정리!B88</f>
        <v>2423</v>
      </c>
      <c r="F31" s="108"/>
      <c r="G31" s="175"/>
      <c r="H31" s="191">
        <v>5</v>
      </c>
      <c r="I31" s="176"/>
      <c r="J31" s="176"/>
      <c r="K31" s="177"/>
      <c r="L31" s="178">
        <f t="shared" si="2"/>
        <v>5</v>
      </c>
    </row>
    <row r="32" spans="1:12" ht="20.100000000000001" customHeight="1" thickBot="1">
      <c r="A32" s="53" t="s">
        <v>23</v>
      </c>
      <c r="B32" s="123">
        <f>L32</f>
        <v>2</v>
      </c>
      <c r="C32" s="106">
        <f>회사별정리!B31</f>
        <v>318</v>
      </c>
      <c r="D32" s="106">
        <f>회사별정리!B60</f>
        <v>195</v>
      </c>
      <c r="E32" s="106">
        <f>회사별정리!B89</f>
        <v>1093</v>
      </c>
      <c r="F32" s="109"/>
      <c r="G32" s="179"/>
      <c r="H32" s="196">
        <v>2</v>
      </c>
      <c r="I32" s="180"/>
      <c r="J32" s="180"/>
      <c r="K32" s="181"/>
      <c r="L32" s="182">
        <f t="shared" si="2"/>
        <v>2</v>
      </c>
    </row>
    <row r="33" spans="1:6" ht="9.9499999999999993" customHeight="1">
      <c r="A33" s="13"/>
      <c r="B33" s="13"/>
      <c r="C33" s="14"/>
      <c r="D33" s="51"/>
      <c r="E33" s="15" t="s">
        <v>59</v>
      </c>
      <c r="F33" s="14"/>
    </row>
    <row r="34" spans="1:6" ht="24.95" customHeight="1" thickBot="1">
      <c r="A34" s="16" t="s">
        <v>80</v>
      </c>
      <c r="B34" s="12"/>
      <c r="C34" s="12"/>
      <c r="D34" s="49"/>
      <c r="E34" s="12" t="s">
        <v>59</v>
      </c>
      <c r="F34" s="12"/>
    </row>
    <row r="35" spans="1:6" ht="35.25" customHeight="1" thickBot="1">
      <c r="A35" s="56" t="s">
        <v>25</v>
      </c>
      <c r="B35" s="57" t="s">
        <v>56</v>
      </c>
      <c r="C35" s="58" t="s">
        <v>71</v>
      </c>
      <c r="D35" s="59" t="s">
        <v>60</v>
      </c>
      <c r="E35" s="58" t="s">
        <v>53</v>
      </c>
      <c r="F35" s="60" t="s">
        <v>57</v>
      </c>
    </row>
    <row r="36" spans="1:6" ht="20.100000000000001" customHeight="1" thickTop="1">
      <c r="A36" s="54" t="s">
        <v>87</v>
      </c>
      <c r="B36" s="128">
        <f>SUM(B37:B41)</f>
        <v>162</v>
      </c>
      <c r="C36" s="128">
        <f>SUM(C37:C41)</f>
        <v>29150.1</v>
      </c>
      <c r="D36" s="129">
        <f>SUM(D37:D41)</f>
        <v>10991.906999999999</v>
      </c>
      <c r="E36" s="128">
        <f>SUM(E37:E41)</f>
        <v>51108</v>
      </c>
      <c r="F36" s="55"/>
    </row>
    <row r="37" spans="1:6" ht="20.100000000000001" customHeight="1">
      <c r="A37" s="61" t="s">
        <v>34</v>
      </c>
      <c r="B37" s="117">
        <f>G7</f>
        <v>91</v>
      </c>
      <c r="C37" s="105">
        <f>회사별정리!C6</f>
        <v>16897</v>
      </c>
      <c r="D37" s="105">
        <f>회사별정리!C35</f>
        <v>5685.9380000000001</v>
      </c>
      <c r="E37" s="105">
        <f>회사별정리!C64</f>
        <v>23326</v>
      </c>
      <c r="F37" s="62"/>
    </row>
    <row r="38" spans="1:6" ht="20.100000000000001" customHeight="1">
      <c r="A38" s="61" t="s">
        <v>5</v>
      </c>
      <c r="B38" s="117">
        <f>H7</f>
        <v>9</v>
      </c>
      <c r="C38" s="105">
        <f>회사별정리!D6</f>
        <v>4981</v>
      </c>
      <c r="D38" s="105">
        <f>회사별정리!D35</f>
        <v>2009</v>
      </c>
      <c r="E38" s="105">
        <f>회사별정리!D64</f>
        <v>3963</v>
      </c>
      <c r="F38" s="62"/>
    </row>
    <row r="39" spans="1:6" ht="20.100000000000001" customHeight="1">
      <c r="A39" s="61" t="s">
        <v>46</v>
      </c>
      <c r="B39" s="117">
        <f>I7</f>
        <v>40</v>
      </c>
      <c r="C39" s="105">
        <f>회사별정리!E6</f>
        <v>1670</v>
      </c>
      <c r="D39" s="105">
        <f>회사별정리!E35</f>
        <v>837.5</v>
      </c>
      <c r="E39" s="105">
        <f>회사별정리!E64</f>
        <v>11594</v>
      </c>
      <c r="F39" s="62"/>
    </row>
    <row r="40" spans="1:6" ht="20.100000000000001" customHeight="1">
      <c r="A40" s="61" t="s">
        <v>7</v>
      </c>
      <c r="B40" s="117">
        <f>J7</f>
        <v>14</v>
      </c>
      <c r="C40" s="105">
        <f>회사별정리!F6</f>
        <v>2005</v>
      </c>
      <c r="D40" s="105">
        <f>회사별정리!F35</f>
        <v>543.06899999999996</v>
      </c>
      <c r="E40" s="105">
        <f>회사별정리!F64</f>
        <v>2671</v>
      </c>
      <c r="F40" s="62"/>
    </row>
    <row r="41" spans="1:6" ht="20.100000000000001" customHeight="1" thickBot="1">
      <c r="A41" s="63" t="s">
        <v>514</v>
      </c>
      <c r="B41" s="118">
        <f>K7</f>
        <v>8</v>
      </c>
      <c r="C41" s="106">
        <f>회사별정리!G6</f>
        <v>3597.1000000000004</v>
      </c>
      <c r="D41" s="106">
        <f>회사별정리!G35</f>
        <v>1916.4</v>
      </c>
      <c r="E41" s="106">
        <f>회사별정리!G64</f>
        <v>9554</v>
      </c>
      <c r="F41" s="64"/>
    </row>
    <row r="42" spans="1:6">
      <c r="D42" s="22"/>
    </row>
  </sheetData>
  <mergeCells count="7">
    <mergeCell ref="G5:L5"/>
    <mergeCell ref="A5:A6"/>
    <mergeCell ref="B5:B6"/>
    <mergeCell ref="C5:C6"/>
    <mergeCell ref="D5:D6"/>
    <mergeCell ref="E5:E6"/>
    <mergeCell ref="F5:F6"/>
  </mergeCells>
  <phoneticPr fontId="33" type="noConversion"/>
  <pageMargins left="0.74750000238418579" right="0.74750000238418579" top="0.59041666984558105" bottom="0.59041666984558105" header="0.11777777969837189" footer="0.11777777969837189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workbookViewId="0">
      <pane ySplit="6" topLeftCell="A10" activePane="bottomLeft" state="frozen"/>
      <selection pane="bottomLeft" activeCell="D23" sqref="D23"/>
    </sheetView>
  </sheetViews>
  <sheetFormatPr defaultRowHeight="13.5"/>
  <cols>
    <col min="1" max="1" width="12.33203125" customWidth="1"/>
    <col min="2" max="6" width="10.77734375" customWidth="1"/>
    <col min="7" max="7" width="11.44140625" style="22" customWidth="1"/>
  </cols>
  <sheetData>
    <row r="1" spans="1:7" ht="24.95" customHeight="1">
      <c r="A1" s="7" t="s">
        <v>92</v>
      </c>
      <c r="B1" s="8"/>
      <c r="C1" s="8"/>
      <c r="D1" s="9"/>
      <c r="E1" s="9"/>
      <c r="F1" s="9"/>
      <c r="G1" s="48"/>
    </row>
    <row r="2" spans="1:7" ht="24.95" customHeight="1">
      <c r="A2" s="8"/>
      <c r="B2" s="8"/>
      <c r="C2" s="8"/>
      <c r="D2" s="9"/>
      <c r="E2" s="9"/>
      <c r="F2" s="9"/>
      <c r="G2" s="48"/>
    </row>
    <row r="3" spans="1:7" ht="24.95" customHeight="1">
      <c r="A3" s="10" t="s">
        <v>442</v>
      </c>
      <c r="B3" s="9"/>
      <c r="C3" s="9"/>
      <c r="D3" s="9"/>
      <c r="E3" s="9"/>
      <c r="F3" s="9"/>
      <c r="G3" s="48"/>
    </row>
    <row r="4" spans="1:7" ht="24.95" customHeight="1">
      <c r="A4" s="11" t="s">
        <v>89</v>
      </c>
      <c r="B4" s="12"/>
      <c r="C4" s="12"/>
      <c r="D4" s="12"/>
      <c r="E4" s="12"/>
      <c r="F4" s="12"/>
      <c r="G4" s="49"/>
    </row>
    <row r="5" spans="1:7" ht="24.95" customHeight="1">
      <c r="A5" s="101" t="s">
        <v>81</v>
      </c>
      <c r="B5" s="102" t="s">
        <v>26</v>
      </c>
      <c r="C5" s="102" t="s">
        <v>34</v>
      </c>
      <c r="D5" s="103" t="s">
        <v>5</v>
      </c>
      <c r="E5" s="103" t="s">
        <v>46</v>
      </c>
      <c r="F5" s="103" t="s">
        <v>7</v>
      </c>
      <c r="G5" s="104" t="s">
        <v>514</v>
      </c>
    </row>
    <row r="6" spans="1:7" ht="24.95" customHeight="1">
      <c r="A6" s="100" t="s">
        <v>87</v>
      </c>
      <c r="B6" s="119">
        <f t="shared" ref="B6:G6" si="0">SUM(B7:B31)</f>
        <v>29150.1</v>
      </c>
      <c r="C6" s="119">
        <f t="shared" si="0"/>
        <v>16897</v>
      </c>
      <c r="D6" s="119">
        <f t="shared" si="0"/>
        <v>4981</v>
      </c>
      <c r="E6" s="119">
        <f t="shared" si="0"/>
        <v>1670</v>
      </c>
      <c r="F6" s="119">
        <f t="shared" si="0"/>
        <v>2005</v>
      </c>
      <c r="G6" s="120">
        <f t="shared" si="0"/>
        <v>3597.1000000000004</v>
      </c>
    </row>
    <row r="7" spans="1:7" ht="24.95" customHeight="1">
      <c r="A7" s="52" t="s">
        <v>45</v>
      </c>
      <c r="B7" s="121">
        <f t="shared" ref="B7:B31" si="1">SUM(C7:G7)</f>
        <v>535</v>
      </c>
      <c r="C7" s="105">
        <f>종로!I7</f>
        <v>475</v>
      </c>
      <c r="D7" s="121"/>
      <c r="E7" s="105">
        <f>종로!I11</f>
        <v>60</v>
      </c>
      <c r="F7" s="121"/>
      <c r="G7" s="122"/>
    </row>
    <row r="8" spans="1:7" ht="24.95" customHeight="1">
      <c r="A8" s="52" t="s">
        <v>48</v>
      </c>
      <c r="B8" s="121">
        <f t="shared" si="1"/>
        <v>120</v>
      </c>
      <c r="C8" s="121"/>
      <c r="D8" s="121"/>
      <c r="E8" s="105">
        <f>중구!I7</f>
        <v>120</v>
      </c>
      <c r="F8" s="121"/>
      <c r="G8" s="122"/>
    </row>
    <row r="9" spans="1:7" ht="24.95" customHeight="1">
      <c r="A9" s="52" t="s">
        <v>43</v>
      </c>
      <c r="B9" s="121">
        <f t="shared" si="1"/>
        <v>625</v>
      </c>
      <c r="C9" s="105">
        <f>용산!I7</f>
        <v>595</v>
      </c>
      <c r="D9" s="121"/>
      <c r="E9" s="105">
        <f>용산!I16</f>
        <v>30</v>
      </c>
      <c r="F9" s="121"/>
      <c r="G9" s="122"/>
    </row>
    <row r="10" spans="1:7" ht="24.95" customHeight="1">
      <c r="A10" s="52" t="s">
        <v>58</v>
      </c>
      <c r="B10" s="121">
        <f t="shared" si="1"/>
        <v>310</v>
      </c>
      <c r="C10" s="121"/>
      <c r="D10" s="121"/>
      <c r="E10" s="105">
        <f>성동!I7</f>
        <v>310</v>
      </c>
      <c r="F10" s="121"/>
      <c r="G10" s="122"/>
    </row>
    <row r="11" spans="1:7" ht="24.95" customHeight="1">
      <c r="A11" s="52" t="s">
        <v>54</v>
      </c>
      <c r="B11" s="121">
        <f t="shared" si="1"/>
        <v>60</v>
      </c>
      <c r="C11" s="121"/>
      <c r="D11" s="121"/>
      <c r="E11" s="105">
        <f>광진!I7</f>
        <v>60</v>
      </c>
      <c r="F11" s="121"/>
      <c r="G11" s="122"/>
    </row>
    <row r="12" spans="1:7" ht="24.95" customHeight="1">
      <c r="A12" s="52" t="s">
        <v>47</v>
      </c>
      <c r="B12" s="121">
        <f t="shared" si="1"/>
        <v>760</v>
      </c>
      <c r="C12" s="121"/>
      <c r="D12" s="121"/>
      <c r="E12" s="105">
        <f>동대문!I7</f>
        <v>760</v>
      </c>
      <c r="F12" s="121"/>
      <c r="G12" s="122"/>
    </row>
    <row r="13" spans="1:7" ht="24.95" customHeight="1">
      <c r="A13" s="52" t="s">
        <v>50</v>
      </c>
      <c r="B13" s="121">
        <f t="shared" si="1"/>
        <v>20</v>
      </c>
      <c r="C13" s="121"/>
      <c r="D13" s="121"/>
      <c r="E13" s="105">
        <f>중랑!I7</f>
        <v>20</v>
      </c>
      <c r="F13" s="121"/>
      <c r="G13" s="122"/>
    </row>
    <row r="14" spans="1:7" ht="24.95" customHeight="1">
      <c r="A14" s="52" t="s">
        <v>51</v>
      </c>
      <c r="B14" s="121">
        <f t="shared" si="1"/>
        <v>930</v>
      </c>
      <c r="C14" s="121"/>
      <c r="D14" s="121"/>
      <c r="E14" s="105">
        <f>성북!I7</f>
        <v>310</v>
      </c>
      <c r="F14" s="105">
        <f>성북!I13</f>
        <v>620</v>
      </c>
      <c r="G14" s="122"/>
    </row>
    <row r="15" spans="1:7" ht="24.95" customHeight="1">
      <c r="A15" s="52" t="s">
        <v>24</v>
      </c>
      <c r="B15" s="121">
        <f t="shared" si="1"/>
        <v>405</v>
      </c>
      <c r="C15" s="121"/>
      <c r="D15" s="121"/>
      <c r="E15" s="121"/>
      <c r="F15" s="105">
        <f>강북!I6</f>
        <v>405</v>
      </c>
      <c r="G15" s="122"/>
    </row>
    <row r="16" spans="1:7" ht="24.95" customHeight="1">
      <c r="A16" s="52" t="s">
        <v>29</v>
      </c>
      <c r="B16" s="121">
        <f t="shared" si="1"/>
        <v>230</v>
      </c>
      <c r="C16" s="121"/>
      <c r="D16" s="121"/>
      <c r="E16" s="121"/>
      <c r="F16" s="105">
        <f>도봉!I7</f>
        <v>230</v>
      </c>
      <c r="G16" s="122"/>
    </row>
    <row r="17" spans="1:7" ht="24.95" customHeight="1">
      <c r="A17" s="52" t="s">
        <v>19</v>
      </c>
      <c r="B17" s="121">
        <f t="shared" si="1"/>
        <v>750</v>
      </c>
      <c r="C17" s="121"/>
      <c r="D17" s="121"/>
      <c r="E17" s="121"/>
      <c r="F17" s="105">
        <f>노원!I7</f>
        <v>750</v>
      </c>
      <c r="G17" s="122"/>
    </row>
    <row r="18" spans="1:7" ht="24.95" customHeight="1">
      <c r="A18" s="52" t="s">
        <v>37</v>
      </c>
      <c r="B18" s="121">
        <f t="shared" si="1"/>
        <v>1533</v>
      </c>
      <c r="C18" s="105">
        <f>은평!I7</f>
        <v>1533</v>
      </c>
      <c r="D18" s="121"/>
      <c r="E18" s="121"/>
      <c r="F18" s="121"/>
      <c r="G18" s="122"/>
    </row>
    <row r="19" spans="1:7" ht="24.95" customHeight="1">
      <c r="A19" s="52" t="s">
        <v>49</v>
      </c>
      <c r="B19" s="121">
        <f t="shared" si="1"/>
        <v>1999</v>
      </c>
      <c r="C19" s="105">
        <f>서대문!I7</f>
        <v>1999</v>
      </c>
      <c r="D19" s="121"/>
      <c r="E19" s="105"/>
      <c r="F19" s="121"/>
      <c r="G19" s="122"/>
    </row>
    <row r="20" spans="1:7" ht="24.95" customHeight="1">
      <c r="A20" s="52" t="s">
        <v>32</v>
      </c>
      <c r="B20" s="121">
        <f t="shared" si="1"/>
        <v>1214</v>
      </c>
      <c r="C20" s="105">
        <f>마포!I7</f>
        <v>1214</v>
      </c>
      <c r="D20" s="121"/>
      <c r="E20" s="121"/>
      <c r="F20" s="121"/>
      <c r="G20" s="122"/>
    </row>
    <row r="21" spans="1:7" ht="24.95" customHeight="1">
      <c r="A21" s="52" t="s">
        <v>35</v>
      </c>
      <c r="B21" s="121">
        <f t="shared" si="1"/>
        <v>1336.3</v>
      </c>
      <c r="C21" s="105">
        <f>양천!I7</f>
        <v>152</v>
      </c>
      <c r="D21" s="121"/>
      <c r="E21" s="121"/>
      <c r="F21" s="121"/>
      <c r="G21" s="110">
        <f>양천!I11</f>
        <v>1184.3</v>
      </c>
    </row>
    <row r="22" spans="1:7" ht="24.95" customHeight="1">
      <c r="A22" s="52" t="s">
        <v>36</v>
      </c>
      <c r="B22" s="121">
        <f t="shared" si="1"/>
        <v>1375</v>
      </c>
      <c r="C22" s="105">
        <f>강서!I7</f>
        <v>1375</v>
      </c>
      <c r="D22" s="121"/>
      <c r="E22" s="121"/>
      <c r="F22" s="121"/>
      <c r="G22" s="122"/>
    </row>
    <row r="23" spans="1:7" ht="24.95" customHeight="1">
      <c r="A23" s="52" t="s">
        <v>22</v>
      </c>
      <c r="B23" s="121">
        <f t="shared" si="1"/>
        <v>2208.5</v>
      </c>
      <c r="C23" s="121"/>
      <c r="D23" s="121"/>
      <c r="E23" s="121"/>
      <c r="F23" s="121"/>
      <c r="G23" s="110">
        <f>구로!I7</f>
        <v>2208.5</v>
      </c>
    </row>
    <row r="24" spans="1:7" ht="24.95" customHeight="1">
      <c r="A24" s="52" t="s">
        <v>18</v>
      </c>
      <c r="B24" s="121">
        <f t="shared" si="1"/>
        <v>204.3</v>
      </c>
      <c r="C24" s="121"/>
      <c r="D24" s="121"/>
      <c r="E24" s="121"/>
      <c r="F24" s="121"/>
      <c r="G24" s="110">
        <f>금천!I7</f>
        <v>204.3</v>
      </c>
    </row>
    <row r="25" spans="1:7" ht="24.95" customHeight="1">
      <c r="A25" s="52" t="s">
        <v>28</v>
      </c>
      <c r="B25" s="121">
        <f t="shared" si="1"/>
        <v>2940</v>
      </c>
      <c r="C25" s="105">
        <f>영등포!I7</f>
        <v>2940</v>
      </c>
      <c r="D25" s="121"/>
      <c r="E25" s="121"/>
      <c r="F25" s="121"/>
      <c r="G25" s="122"/>
    </row>
    <row r="26" spans="1:7" ht="24.95" customHeight="1">
      <c r="A26" s="52" t="s">
        <v>40</v>
      </c>
      <c r="B26" s="121">
        <f t="shared" si="1"/>
        <v>1677</v>
      </c>
      <c r="C26" s="105">
        <f>동작!I7</f>
        <v>1677</v>
      </c>
      <c r="D26" s="121"/>
      <c r="E26" s="121"/>
      <c r="F26" s="121"/>
      <c r="G26" s="122"/>
    </row>
    <row r="27" spans="1:7" ht="24.95" customHeight="1">
      <c r="A27" s="52" t="s">
        <v>38</v>
      </c>
      <c r="B27" s="121">
        <f t="shared" si="1"/>
        <v>3299</v>
      </c>
      <c r="C27" s="105">
        <f>관악!I7</f>
        <v>3299</v>
      </c>
      <c r="D27" s="121"/>
      <c r="E27" s="121"/>
      <c r="F27" s="121"/>
      <c r="G27" s="122"/>
    </row>
    <row r="28" spans="1:7" ht="24.95" customHeight="1">
      <c r="A28" s="52" t="s">
        <v>39</v>
      </c>
      <c r="B28" s="121">
        <f t="shared" si="1"/>
        <v>2032</v>
      </c>
      <c r="C28" s="105">
        <f>서초!I7</f>
        <v>1638</v>
      </c>
      <c r="D28" s="105">
        <f>서초!I17</f>
        <v>394</v>
      </c>
      <c r="E28" s="121"/>
      <c r="F28" s="121"/>
      <c r="G28" s="122"/>
    </row>
    <row r="29" spans="1:7" ht="24.95" customHeight="1">
      <c r="A29" s="52" t="s">
        <v>30</v>
      </c>
      <c r="B29" s="121">
        <f t="shared" si="1"/>
        <v>527</v>
      </c>
      <c r="C29" s="121"/>
      <c r="D29" s="105">
        <f>강남!I7</f>
        <v>527</v>
      </c>
      <c r="E29" s="121"/>
      <c r="F29" s="121"/>
      <c r="G29" s="122"/>
    </row>
    <row r="30" spans="1:7" ht="24.95" customHeight="1">
      <c r="A30" s="52" t="s">
        <v>20</v>
      </c>
      <c r="B30" s="121">
        <f t="shared" si="1"/>
        <v>3742</v>
      </c>
      <c r="C30" s="121"/>
      <c r="D30" s="105">
        <f>송파!I7</f>
        <v>3742</v>
      </c>
      <c r="E30" s="121"/>
      <c r="F30" s="121"/>
      <c r="G30" s="122"/>
    </row>
    <row r="31" spans="1:7" ht="24.95" customHeight="1">
      <c r="A31" s="53" t="s">
        <v>23</v>
      </c>
      <c r="B31" s="123">
        <f t="shared" si="1"/>
        <v>318</v>
      </c>
      <c r="C31" s="123"/>
      <c r="D31" s="106">
        <f>강동!I7</f>
        <v>318</v>
      </c>
      <c r="E31" s="123"/>
      <c r="F31" s="123"/>
      <c r="G31" s="124"/>
    </row>
    <row r="33" spans="1:7" ht="24.95" customHeight="1">
      <c r="A33" s="114" t="s">
        <v>93</v>
      </c>
      <c r="B33" s="115"/>
      <c r="C33" s="115"/>
      <c r="D33" s="115"/>
      <c r="E33" s="115"/>
      <c r="F33" s="115"/>
      <c r="G33" s="116"/>
    </row>
    <row r="34" spans="1:7" ht="24.95" customHeight="1">
      <c r="A34" s="101" t="s">
        <v>81</v>
      </c>
      <c r="B34" s="102" t="s">
        <v>26</v>
      </c>
      <c r="C34" s="102" t="s">
        <v>34</v>
      </c>
      <c r="D34" s="103" t="s">
        <v>5</v>
      </c>
      <c r="E34" s="103" t="s">
        <v>46</v>
      </c>
      <c r="F34" s="103" t="s">
        <v>7</v>
      </c>
      <c r="G34" s="104" t="s">
        <v>514</v>
      </c>
    </row>
    <row r="35" spans="1:7" ht="24.95" customHeight="1">
      <c r="A35" s="100" t="s">
        <v>87</v>
      </c>
      <c r="B35" s="119">
        <f>SUM(B36:B60)</f>
        <v>10991.907000000001</v>
      </c>
      <c r="C35" s="119">
        <f t="shared" ref="C35:G35" si="2">SUM(C36:C60)</f>
        <v>5685.9380000000001</v>
      </c>
      <c r="D35" s="119">
        <f t="shared" si="2"/>
        <v>2009</v>
      </c>
      <c r="E35" s="119">
        <f t="shared" si="2"/>
        <v>837.5</v>
      </c>
      <c r="F35" s="119">
        <f t="shared" si="2"/>
        <v>543.06899999999996</v>
      </c>
      <c r="G35" s="120">
        <f t="shared" si="2"/>
        <v>1916.4</v>
      </c>
    </row>
    <row r="36" spans="1:7" ht="24.95" customHeight="1">
      <c r="A36" s="52" t="s">
        <v>45</v>
      </c>
      <c r="B36" s="121">
        <f>SUM(C36:G36)</f>
        <v>168.7</v>
      </c>
      <c r="C36" s="105">
        <f>종로!K7</f>
        <v>131</v>
      </c>
      <c r="D36" s="121"/>
      <c r="E36" s="105">
        <f>종로!K11</f>
        <v>37.700000000000003</v>
      </c>
      <c r="F36" s="121"/>
      <c r="G36" s="122"/>
    </row>
    <row r="37" spans="1:7" ht="24.95" customHeight="1">
      <c r="A37" s="52" t="s">
        <v>48</v>
      </c>
      <c r="B37" s="121">
        <f t="shared" ref="B37:B60" si="3">SUM(C37:G37)</f>
        <v>67.599999999999994</v>
      </c>
      <c r="C37" s="121"/>
      <c r="D37" s="121"/>
      <c r="E37" s="105">
        <f>중구!K7</f>
        <v>67.599999999999994</v>
      </c>
      <c r="F37" s="121"/>
      <c r="G37" s="122"/>
    </row>
    <row r="38" spans="1:7" ht="24.95" customHeight="1">
      <c r="A38" s="52" t="s">
        <v>43</v>
      </c>
      <c r="B38" s="121">
        <f t="shared" si="3"/>
        <v>232.41900000000001</v>
      </c>
      <c r="C38" s="105">
        <f>용산!K7</f>
        <v>215.21900000000002</v>
      </c>
      <c r="D38" s="121"/>
      <c r="E38" s="105">
        <f>용산!K16</f>
        <v>17.2</v>
      </c>
      <c r="F38" s="121"/>
      <c r="G38" s="122"/>
    </row>
    <row r="39" spans="1:7" ht="24.95" customHeight="1">
      <c r="A39" s="52" t="s">
        <v>58</v>
      </c>
      <c r="B39" s="121">
        <f t="shared" si="3"/>
        <v>127.1</v>
      </c>
      <c r="C39" s="121"/>
      <c r="D39" s="121"/>
      <c r="E39" s="105">
        <f>성동!K7</f>
        <v>127.1</v>
      </c>
      <c r="F39" s="121"/>
      <c r="G39" s="122"/>
    </row>
    <row r="40" spans="1:7" ht="24.95" customHeight="1">
      <c r="A40" s="52" t="s">
        <v>54</v>
      </c>
      <c r="B40" s="121">
        <f t="shared" si="3"/>
        <v>112.2</v>
      </c>
      <c r="C40" s="121"/>
      <c r="D40" s="121"/>
      <c r="E40" s="105">
        <f>광진!K7</f>
        <v>112.2</v>
      </c>
      <c r="F40" s="121"/>
      <c r="G40" s="122"/>
    </row>
    <row r="41" spans="1:7" ht="24.95" customHeight="1">
      <c r="A41" s="52" t="s">
        <v>47</v>
      </c>
      <c r="B41" s="121">
        <f t="shared" si="3"/>
        <v>323.89999999999998</v>
      </c>
      <c r="C41" s="121"/>
      <c r="D41" s="121"/>
      <c r="E41" s="105">
        <f>동대문!K7</f>
        <v>323.89999999999998</v>
      </c>
      <c r="F41" s="121"/>
      <c r="G41" s="122"/>
    </row>
    <row r="42" spans="1:7" ht="24.95" customHeight="1">
      <c r="A42" s="52" t="s">
        <v>50</v>
      </c>
      <c r="B42" s="121">
        <f t="shared" si="3"/>
        <v>12.18</v>
      </c>
      <c r="C42" s="121"/>
      <c r="D42" s="121"/>
      <c r="E42" s="105">
        <f>중랑!K7</f>
        <v>12.18</v>
      </c>
      <c r="F42" s="121"/>
      <c r="G42" s="122"/>
    </row>
    <row r="43" spans="1:7" ht="24.95" customHeight="1">
      <c r="A43" s="52" t="s">
        <v>51</v>
      </c>
      <c r="B43" s="121">
        <f t="shared" si="3"/>
        <v>257.577</v>
      </c>
      <c r="C43" s="121"/>
      <c r="D43" s="121"/>
      <c r="E43" s="105">
        <f>성북!K7</f>
        <v>139.61999999999998</v>
      </c>
      <c r="F43" s="105">
        <f>성북!K13</f>
        <v>117.95699999999999</v>
      </c>
      <c r="G43" s="122"/>
    </row>
    <row r="44" spans="1:7" ht="24.95" customHeight="1">
      <c r="A44" s="52" t="s">
        <v>24</v>
      </c>
      <c r="B44" s="121">
        <f t="shared" si="3"/>
        <v>122</v>
      </c>
      <c r="C44" s="121"/>
      <c r="D44" s="121"/>
      <c r="E44" s="121"/>
      <c r="F44" s="105">
        <f>강북!K7</f>
        <v>122</v>
      </c>
      <c r="G44" s="122"/>
    </row>
    <row r="45" spans="1:7" ht="24.95" customHeight="1">
      <c r="A45" s="52" t="s">
        <v>29</v>
      </c>
      <c r="B45" s="121">
        <f t="shared" si="3"/>
        <v>69</v>
      </c>
      <c r="C45" s="121"/>
      <c r="D45" s="121"/>
      <c r="E45" s="121"/>
      <c r="F45" s="105">
        <f>도봉!K7</f>
        <v>69</v>
      </c>
      <c r="G45" s="122"/>
    </row>
    <row r="46" spans="1:7" ht="24.95" customHeight="1">
      <c r="A46" s="52" t="s">
        <v>19</v>
      </c>
      <c r="B46" s="121">
        <f t="shared" si="3"/>
        <v>234.11199999999999</v>
      </c>
      <c r="C46" s="121"/>
      <c r="D46" s="121"/>
      <c r="E46" s="121"/>
      <c r="F46" s="105">
        <f>노원!K7</f>
        <v>234.11199999999999</v>
      </c>
      <c r="G46" s="122"/>
    </row>
    <row r="47" spans="1:7" ht="24.95" customHeight="1">
      <c r="A47" s="52" t="s">
        <v>37</v>
      </c>
      <c r="B47" s="121">
        <f t="shared" si="3"/>
        <v>83.119</v>
      </c>
      <c r="C47" s="105">
        <f>은평!K7</f>
        <v>83.119</v>
      </c>
      <c r="D47" s="121"/>
      <c r="E47" s="121"/>
      <c r="F47" s="121"/>
      <c r="G47" s="122"/>
    </row>
    <row r="48" spans="1:7" ht="24.95" customHeight="1">
      <c r="A48" s="52" t="s">
        <v>49</v>
      </c>
      <c r="B48" s="121">
        <f t="shared" si="3"/>
        <v>1173.0139999999999</v>
      </c>
      <c r="C48" s="105">
        <f>서대문!K7</f>
        <v>1173.0139999999999</v>
      </c>
      <c r="D48" s="121"/>
      <c r="E48" s="105"/>
      <c r="F48" s="121"/>
      <c r="G48" s="122"/>
    </row>
    <row r="49" spans="1:7" ht="24.95" customHeight="1">
      <c r="A49" s="52" t="s">
        <v>32</v>
      </c>
      <c r="B49" s="121">
        <f t="shared" si="3"/>
        <v>180.22200000000001</v>
      </c>
      <c r="C49" s="105">
        <f>마포!K7</f>
        <v>180.22200000000001</v>
      </c>
      <c r="D49" s="121"/>
      <c r="E49" s="121"/>
      <c r="F49" s="121"/>
      <c r="G49" s="122"/>
    </row>
    <row r="50" spans="1:7" ht="24.95" customHeight="1">
      <c r="A50" s="52" t="s">
        <v>35</v>
      </c>
      <c r="B50" s="121">
        <f t="shared" si="3"/>
        <v>685.28800000000001</v>
      </c>
      <c r="C50" s="105">
        <f>양천!K7</f>
        <v>26.488</v>
      </c>
      <c r="D50" s="121"/>
      <c r="E50" s="121"/>
      <c r="F50" s="121"/>
      <c r="G50" s="110">
        <f>양천!K11</f>
        <v>658.8</v>
      </c>
    </row>
    <row r="51" spans="1:7" ht="24.95" customHeight="1">
      <c r="A51" s="52" t="s">
        <v>36</v>
      </c>
      <c r="B51" s="121">
        <f t="shared" si="3"/>
        <v>644.34399999999994</v>
      </c>
      <c r="C51" s="105">
        <f>강서!K7</f>
        <v>644.34399999999994</v>
      </c>
      <c r="D51" s="121"/>
      <c r="E51" s="121"/>
      <c r="F51" s="121"/>
      <c r="G51" s="122"/>
    </row>
    <row r="52" spans="1:7" ht="24.95" customHeight="1">
      <c r="A52" s="52" t="s">
        <v>22</v>
      </c>
      <c r="B52" s="121">
        <f t="shared" si="3"/>
        <v>1139.6000000000001</v>
      </c>
      <c r="C52" s="121"/>
      <c r="D52" s="121"/>
      <c r="E52" s="121"/>
      <c r="F52" s="121"/>
      <c r="G52" s="110">
        <f>구로!K7</f>
        <v>1139.6000000000001</v>
      </c>
    </row>
    <row r="53" spans="1:7" ht="24.95" customHeight="1">
      <c r="A53" s="52" t="s">
        <v>18</v>
      </c>
      <c r="B53" s="121">
        <f t="shared" si="3"/>
        <v>118</v>
      </c>
      <c r="C53" s="121"/>
      <c r="D53" s="121"/>
      <c r="E53" s="121"/>
      <c r="F53" s="121"/>
      <c r="G53" s="110">
        <f>금천!K7</f>
        <v>118</v>
      </c>
    </row>
    <row r="54" spans="1:7" ht="24.95" customHeight="1">
      <c r="A54" s="52" t="s">
        <v>28</v>
      </c>
      <c r="B54" s="121">
        <f t="shared" si="3"/>
        <v>1382.1669999999999</v>
      </c>
      <c r="C54" s="105">
        <f>영등포!K7</f>
        <v>1382.1669999999999</v>
      </c>
      <c r="D54" s="125"/>
      <c r="E54" s="121"/>
      <c r="F54" s="121"/>
      <c r="G54" s="122"/>
    </row>
    <row r="55" spans="1:7" ht="24.95" customHeight="1">
      <c r="A55" s="52" t="s">
        <v>40</v>
      </c>
      <c r="B55" s="121">
        <f t="shared" si="3"/>
        <v>443.142</v>
      </c>
      <c r="C55" s="105">
        <f>동작!K7</f>
        <v>443.142</v>
      </c>
      <c r="D55" s="125"/>
      <c r="E55" s="121"/>
      <c r="F55" s="121"/>
      <c r="G55" s="122"/>
    </row>
    <row r="56" spans="1:7" ht="24.95" customHeight="1">
      <c r="A56" s="52" t="s">
        <v>38</v>
      </c>
      <c r="B56" s="121">
        <f t="shared" si="3"/>
        <v>1319.335</v>
      </c>
      <c r="C56" s="105">
        <f>관악!K7</f>
        <v>1319.335</v>
      </c>
      <c r="D56" s="121"/>
      <c r="E56" s="121"/>
      <c r="F56" s="121"/>
      <c r="G56" s="122"/>
    </row>
    <row r="57" spans="1:7" ht="24.95" customHeight="1">
      <c r="A57" s="52" t="s">
        <v>39</v>
      </c>
      <c r="B57" s="121">
        <f t="shared" si="3"/>
        <v>191.88799999999998</v>
      </c>
      <c r="C57" s="105">
        <f>서초!K7</f>
        <v>87.887999999999991</v>
      </c>
      <c r="D57" s="105">
        <f>서초!K17</f>
        <v>104</v>
      </c>
      <c r="E57" s="121"/>
      <c r="F57" s="121"/>
      <c r="G57" s="122"/>
    </row>
    <row r="58" spans="1:7" ht="24.95" customHeight="1">
      <c r="A58" s="52" t="s">
        <v>30</v>
      </c>
      <c r="B58" s="121">
        <f t="shared" si="3"/>
        <v>210</v>
      </c>
      <c r="C58" s="121"/>
      <c r="D58" s="105">
        <f>강남!K7</f>
        <v>210</v>
      </c>
      <c r="E58" s="121"/>
      <c r="F58" s="121"/>
      <c r="G58" s="122"/>
    </row>
    <row r="59" spans="1:7" ht="24.95" customHeight="1">
      <c r="A59" s="52" t="s">
        <v>20</v>
      </c>
      <c r="B59" s="121">
        <f t="shared" si="3"/>
        <v>1500</v>
      </c>
      <c r="C59" s="121"/>
      <c r="D59" s="105">
        <f>송파!K7</f>
        <v>1500</v>
      </c>
      <c r="E59" s="121"/>
      <c r="F59" s="121"/>
      <c r="G59" s="122"/>
    </row>
    <row r="60" spans="1:7" ht="24.95" customHeight="1">
      <c r="A60" s="53" t="s">
        <v>23</v>
      </c>
      <c r="B60" s="123">
        <f t="shared" si="3"/>
        <v>195</v>
      </c>
      <c r="C60" s="123"/>
      <c r="D60" s="106">
        <f>강동!K7</f>
        <v>195</v>
      </c>
      <c r="E60" s="123"/>
      <c r="F60" s="123"/>
      <c r="G60" s="124"/>
    </row>
    <row r="62" spans="1:7" ht="24.95" customHeight="1">
      <c r="A62" s="111" t="s">
        <v>91</v>
      </c>
      <c r="B62" s="112"/>
      <c r="C62" s="112"/>
      <c r="D62" s="112"/>
      <c r="E62" s="112"/>
      <c r="F62" s="112"/>
      <c r="G62" s="113"/>
    </row>
    <row r="63" spans="1:7" ht="24.95" customHeight="1">
      <c r="A63" s="101" t="s">
        <v>81</v>
      </c>
      <c r="B63" s="102" t="s">
        <v>26</v>
      </c>
      <c r="C63" s="102" t="s">
        <v>34</v>
      </c>
      <c r="D63" s="103" t="s">
        <v>5</v>
      </c>
      <c r="E63" s="103" t="s">
        <v>46</v>
      </c>
      <c r="F63" s="103" t="s">
        <v>7</v>
      </c>
      <c r="G63" s="104" t="s">
        <v>514</v>
      </c>
    </row>
    <row r="64" spans="1:7" ht="24.95" customHeight="1">
      <c r="A64" s="100" t="s">
        <v>87</v>
      </c>
      <c r="B64" s="119">
        <f t="shared" ref="B64:G64" si="4">SUM(B65:B89)</f>
        <v>51108</v>
      </c>
      <c r="C64" s="119">
        <f t="shared" si="4"/>
        <v>23326</v>
      </c>
      <c r="D64" s="119">
        <f t="shared" si="4"/>
        <v>3963</v>
      </c>
      <c r="E64" s="119">
        <f t="shared" si="4"/>
        <v>11594</v>
      </c>
      <c r="F64" s="119">
        <f t="shared" si="4"/>
        <v>2671</v>
      </c>
      <c r="G64" s="120">
        <f t="shared" si="4"/>
        <v>9554</v>
      </c>
    </row>
    <row r="65" spans="1:7" ht="24.95" customHeight="1">
      <c r="A65" s="52" t="s">
        <v>45</v>
      </c>
      <c r="B65" s="121">
        <f t="shared" ref="B65:B89" si="5">SUM(C65:G65)</f>
        <v>219</v>
      </c>
      <c r="C65" s="105">
        <f>종로!J7</f>
        <v>119</v>
      </c>
      <c r="D65" s="121"/>
      <c r="E65" s="105">
        <f>종로!J11</f>
        <v>100</v>
      </c>
      <c r="F65" s="121"/>
      <c r="G65" s="122"/>
    </row>
    <row r="66" spans="1:7" ht="24.95" customHeight="1">
      <c r="A66" s="52" t="s">
        <v>48</v>
      </c>
      <c r="B66" s="121">
        <f t="shared" si="5"/>
        <v>1551</v>
      </c>
      <c r="C66" s="121"/>
      <c r="D66" s="121"/>
      <c r="E66" s="105">
        <f>중구!J7</f>
        <v>1551</v>
      </c>
      <c r="F66" s="121"/>
      <c r="G66" s="122"/>
    </row>
    <row r="67" spans="1:7" ht="24.95" customHeight="1">
      <c r="A67" s="52" t="s">
        <v>43</v>
      </c>
      <c r="B67" s="121">
        <f t="shared" si="5"/>
        <v>943</v>
      </c>
      <c r="C67" s="105">
        <f>용산!J7</f>
        <v>663</v>
      </c>
      <c r="D67" s="121"/>
      <c r="E67" s="105">
        <f>용산!J16</f>
        <v>280</v>
      </c>
      <c r="F67" s="121"/>
      <c r="G67" s="122"/>
    </row>
    <row r="68" spans="1:7" ht="24.95" customHeight="1">
      <c r="A68" s="52" t="s">
        <v>58</v>
      </c>
      <c r="B68" s="121">
        <f t="shared" si="5"/>
        <v>4343</v>
      </c>
      <c r="C68" s="121"/>
      <c r="D68" s="121"/>
      <c r="E68" s="105">
        <f>성동!J7</f>
        <v>4343</v>
      </c>
      <c r="F68" s="121"/>
      <c r="G68" s="122"/>
    </row>
    <row r="69" spans="1:7" ht="24.95" customHeight="1">
      <c r="A69" s="52" t="s">
        <v>54</v>
      </c>
      <c r="B69" s="121">
        <f t="shared" si="5"/>
        <v>1193</v>
      </c>
      <c r="C69" s="121"/>
      <c r="D69" s="121"/>
      <c r="E69" s="105">
        <f>광진!J7</f>
        <v>1193</v>
      </c>
      <c r="F69" s="121"/>
      <c r="G69" s="122"/>
    </row>
    <row r="70" spans="1:7" ht="24.95" customHeight="1">
      <c r="A70" s="52" t="s">
        <v>47</v>
      </c>
      <c r="B70" s="121">
        <f t="shared" si="5"/>
        <v>1535</v>
      </c>
      <c r="C70" s="121"/>
      <c r="D70" s="121"/>
      <c r="E70" s="105">
        <f>동대문!J7</f>
        <v>1535</v>
      </c>
      <c r="F70" s="121"/>
      <c r="G70" s="122"/>
    </row>
    <row r="71" spans="1:7" ht="24.95" customHeight="1">
      <c r="A71" s="52" t="s">
        <v>50</v>
      </c>
      <c r="B71" s="121">
        <f t="shared" si="5"/>
        <v>769</v>
      </c>
      <c r="C71" s="121"/>
      <c r="D71" s="121"/>
      <c r="E71" s="105">
        <f>중랑!J7</f>
        <v>769</v>
      </c>
      <c r="F71" s="121"/>
      <c r="G71" s="122"/>
    </row>
    <row r="72" spans="1:7" ht="24.95" customHeight="1">
      <c r="A72" s="52" t="s">
        <v>51</v>
      </c>
      <c r="B72" s="121">
        <f t="shared" si="5"/>
        <v>2366</v>
      </c>
      <c r="C72" s="121"/>
      <c r="D72" s="121"/>
      <c r="E72" s="105">
        <f>성북!J7</f>
        <v>1823</v>
      </c>
      <c r="F72" s="105">
        <f>성북!J13</f>
        <v>543</v>
      </c>
      <c r="G72" s="122"/>
    </row>
    <row r="73" spans="1:7" ht="24.95" customHeight="1">
      <c r="A73" s="52" t="s">
        <v>24</v>
      </c>
      <c r="B73" s="121">
        <f t="shared" si="5"/>
        <v>349</v>
      </c>
      <c r="C73" s="121"/>
      <c r="D73" s="121"/>
      <c r="E73" s="121"/>
      <c r="F73" s="105">
        <f>강북!J7</f>
        <v>349</v>
      </c>
      <c r="G73" s="122"/>
    </row>
    <row r="74" spans="1:7" ht="24.95" customHeight="1">
      <c r="A74" s="52" t="s">
        <v>29</v>
      </c>
      <c r="B74" s="121">
        <f t="shared" si="5"/>
        <v>660</v>
      </c>
      <c r="C74" s="121"/>
      <c r="D74" s="121"/>
      <c r="E74" s="121"/>
      <c r="F74" s="105">
        <f>도봉!J7</f>
        <v>660</v>
      </c>
      <c r="G74" s="122"/>
    </row>
    <row r="75" spans="1:7" ht="24.95" customHeight="1">
      <c r="A75" s="52" t="s">
        <v>19</v>
      </c>
      <c r="B75" s="121">
        <f t="shared" si="5"/>
        <v>1119</v>
      </c>
      <c r="C75" s="121"/>
      <c r="D75" s="121"/>
      <c r="E75" s="121"/>
      <c r="F75" s="105">
        <f>노원!J7</f>
        <v>1119</v>
      </c>
      <c r="G75" s="122"/>
    </row>
    <row r="76" spans="1:7" ht="24.95" customHeight="1">
      <c r="A76" s="52" t="s">
        <v>37</v>
      </c>
      <c r="B76" s="121">
        <f t="shared" si="5"/>
        <v>1445</v>
      </c>
      <c r="C76" s="105">
        <f>은평!J7</f>
        <v>1445</v>
      </c>
      <c r="D76" s="121"/>
      <c r="E76" s="121"/>
      <c r="F76" s="121"/>
      <c r="G76" s="122"/>
    </row>
    <row r="77" spans="1:7" ht="24.95" customHeight="1">
      <c r="A77" s="52" t="s">
        <v>49</v>
      </c>
      <c r="B77" s="121">
        <f t="shared" si="5"/>
        <v>4367</v>
      </c>
      <c r="C77" s="105">
        <f>서대문!J7</f>
        <v>4367</v>
      </c>
      <c r="D77" s="121"/>
      <c r="E77" s="105"/>
      <c r="F77" s="121"/>
      <c r="G77" s="122"/>
    </row>
    <row r="78" spans="1:7" ht="24.95" customHeight="1">
      <c r="A78" s="52" t="s">
        <v>32</v>
      </c>
      <c r="B78" s="121">
        <f t="shared" si="5"/>
        <v>1871</v>
      </c>
      <c r="C78" s="105">
        <f>마포!J7</f>
        <v>1871</v>
      </c>
      <c r="D78" s="121"/>
      <c r="E78" s="121"/>
      <c r="F78" s="121"/>
      <c r="G78" s="122"/>
    </row>
    <row r="79" spans="1:7" ht="24.95" customHeight="1">
      <c r="A79" s="52" t="s">
        <v>35</v>
      </c>
      <c r="B79" s="121">
        <f t="shared" si="5"/>
        <v>1457</v>
      </c>
      <c r="C79" s="105">
        <f>양천!J7</f>
        <v>407</v>
      </c>
      <c r="D79" s="121"/>
      <c r="E79" s="121"/>
      <c r="F79" s="121"/>
      <c r="G79" s="110">
        <f>양천!J11</f>
        <v>1050</v>
      </c>
    </row>
    <row r="80" spans="1:7" ht="24.95" customHeight="1">
      <c r="A80" s="52" t="s">
        <v>36</v>
      </c>
      <c r="B80" s="121">
        <f t="shared" si="5"/>
        <v>1138</v>
      </c>
      <c r="C80" s="105">
        <f>강서!J7</f>
        <v>1138</v>
      </c>
      <c r="D80" s="121"/>
      <c r="E80" s="121"/>
      <c r="F80" s="121"/>
      <c r="G80" s="122"/>
    </row>
    <row r="81" spans="1:7" ht="24.95" customHeight="1">
      <c r="A81" s="52" t="s">
        <v>22</v>
      </c>
      <c r="B81" s="121">
        <f t="shared" si="5"/>
        <v>6266</v>
      </c>
      <c r="C81" s="121"/>
      <c r="D81" s="121"/>
      <c r="E81" s="121"/>
      <c r="F81" s="121"/>
      <c r="G81" s="110">
        <f>구로!J7</f>
        <v>6266</v>
      </c>
    </row>
    <row r="82" spans="1:7" ht="24.95" customHeight="1">
      <c r="A82" s="52" t="s">
        <v>18</v>
      </c>
      <c r="B82" s="121">
        <f t="shared" si="5"/>
        <v>2238</v>
      </c>
      <c r="C82" s="121"/>
      <c r="D82" s="121"/>
      <c r="E82" s="121"/>
      <c r="F82" s="121"/>
      <c r="G82" s="110">
        <f>금천!J7</f>
        <v>2238</v>
      </c>
    </row>
    <row r="83" spans="1:7" ht="24.95" customHeight="1">
      <c r="A83" s="52" t="s">
        <v>28</v>
      </c>
      <c r="B83" s="121">
        <f t="shared" si="5"/>
        <v>7104</v>
      </c>
      <c r="C83" s="105">
        <f>영등포!J7</f>
        <v>7104</v>
      </c>
      <c r="D83" s="121"/>
      <c r="E83" s="121"/>
      <c r="F83" s="121"/>
      <c r="G83" s="122"/>
    </row>
    <row r="84" spans="1:7" ht="24.95" customHeight="1">
      <c r="A84" s="52" t="s">
        <v>40</v>
      </c>
      <c r="B84" s="121">
        <f t="shared" si="5"/>
        <v>3806</v>
      </c>
      <c r="C84" s="105">
        <f>동작!J7</f>
        <v>3806</v>
      </c>
      <c r="D84" s="121"/>
      <c r="E84" s="121"/>
      <c r="F84" s="121"/>
      <c r="G84" s="122"/>
    </row>
    <row r="85" spans="1:7" ht="24.95" customHeight="1">
      <c r="A85" s="52" t="s">
        <v>38</v>
      </c>
      <c r="B85" s="121">
        <f t="shared" si="5"/>
        <v>1299</v>
      </c>
      <c r="C85" s="105">
        <f>관악!J7</f>
        <v>1299</v>
      </c>
      <c r="D85" s="121"/>
      <c r="E85" s="121"/>
      <c r="F85" s="121"/>
      <c r="G85" s="122"/>
    </row>
    <row r="86" spans="1:7" ht="24.95" customHeight="1">
      <c r="A86" s="52" t="s">
        <v>39</v>
      </c>
      <c r="B86" s="121">
        <f t="shared" si="5"/>
        <v>1304</v>
      </c>
      <c r="C86" s="105">
        <f>서초!J7</f>
        <v>1107</v>
      </c>
      <c r="D86" s="105">
        <f>서초!J17</f>
        <v>197</v>
      </c>
      <c r="E86" s="121"/>
      <c r="F86" s="121"/>
      <c r="G86" s="122"/>
    </row>
    <row r="87" spans="1:7" ht="24.95" customHeight="1">
      <c r="A87" s="52" t="s">
        <v>30</v>
      </c>
      <c r="B87" s="121">
        <f t="shared" si="5"/>
        <v>250</v>
      </c>
      <c r="C87" s="121"/>
      <c r="D87" s="105">
        <f>강남!J7</f>
        <v>250</v>
      </c>
      <c r="E87" s="121"/>
      <c r="F87" s="121"/>
      <c r="G87" s="122"/>
    </row>
    <row r="88" spans="1:7" ht="24.95" customHeight="1">
      <c r="A88" s="52" t="s">
        <v>20</v>
      </c>
      <c r="B88" s="121">
        <f t="shared" si="5"/>
        <v>2423</v>
      </c>
      <c r="C88" s="121"/>
      <c r="D88" s="105">
        <f>송파!J7</f>
        <v>2423</v>
      </c>
      <c r="E88" s="121"/>
      <c r="F88" s="121"/>
      <c r="G88" s="122"/>
    </row>
    <row r="89" spans="1:7" ht="24.95" customHeight="1">
      <c r="A89" s="53" t="s">
        <v>23</v>
      </c>
      <c r="B89" s="123">
        <f t="shared" si="5"/>
        <v>1093</v>
      </c>
      <c r="C89" s="123"/>
      <c r="D89" s="106">
        <f>강동!J7</f>
        <v>1093</v>
      </c>
      <c r="E89" s="123"/>
      <c r="F89" s="123"/>
      <c r="G89" s="124"/>
    </row>
  </sheetData>
  <phoneticPr fontId="33" type="noConversion"/>
  <pageMargins left="0.86" right="0.46" top="0.59055118110236227" bottom="0.59055118110236227" header="0.11811023622047245" footer="0.31"/>
  <pageSetup paperSize="9" scale="94" orientation="portrait" r:id="rId1"/>
  <headerFooter>
    <oddFooter>&amp;R&amp;F</oddFooter>
  </headerFooter>
  <rowBreaks count="2" manualBreakCount="2">
    <brk id="32" max="6" man="1"/>
    <brk id="6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>
      <selection activeCell="I11" sqref="I11"/>
    </sheetView>
  </sheetViews>
  <sheetFormatPr defaultRowHeight="13.5"/>
  <cols>
    <col min="1" max="1" width="5.77734375" style="73" customWidth="1"/>
    <col min="2" max="2" width="6.5546875" style="73" customWidth="1"/>
    <col min="3" max="3" width="22.77734375" style="74" customWidth="1"/>
    <col min="4" max="4" width="8.109375" style="74" customWidth="1"/>
    <col min="5" max="5" width="7" style="74" customWidth="1"/>
    <col min="6" max="6" width="7.44140625" style="74" customWidth="1"/>
    <col min="7" max="8" width="6.88671875" style="73" customWidth="1"/>
    <col min="9" max="10" width="8.77734375" style="73" customWidth="1"/>
    <col min="11" max="11" width="8.77734375" style="75" customWidth="1"/>
    <col min="12" max="12" width="6.33203125" style="76" customWidth="1"/>
    <col min="13" max="16384" width="8.88671875" style="76"/>
  </cols>
  <sheetData>
    <row r="1" spans="1:15" s="72" customFormat="1" ht="24.95" customHeight="1">
      <c r="A1" s="69"/>
      <c r="B1" s="69"/>
      <c r="C1" s="70"/>
      <c r="D1" s="70"/>
      <c r="E1" s="70"/>
      <c r="F1" s="70"/>
      <c r="G1" s="69"/>
      <c r="H1" s="69"/>
      <c r="I1" s="69"/>
      <c r="J1" s="69"/>
      <c r="K1" s="71"/>
      <c r="L1" s="69"/>
    </row>
    <row r="2" spans="1:15" s="72" customFormat="1" ht="24.95" customHeight="1">
      <c r="A2" s="6" t="s">
        <v>78</v>
      </c>
      <c r="B2" s="69"/>
      <c r="C2" s="70"/>
      <c r="D2" s="70"/>
      <c r="E2" s="70"/>
      <c r="F2" s="70"/>
      <c r="G2" s="69"/>
      <c r="H2" s="69"/>
      <c r="I2" s="69"/>
      <c r="J2" s="69"/>
      <c r="K2" s="71"/>
    </row>
    <row r="3" spans="1:15" ht="24.95" customHeight="1" thickBot="1"/>
    <row r="4" spans="1:15" ht="24.95" customHeight="1">
      <c r="A4" s="944" t="s">
        <v>66</v>
      </c>
      <c r="B4" s="946" t="s">
        <v>25</v>
      </c>
      <c r="C4" s="948" t="s">
        <v>90</v>
      </c>
      <c r="D4" s="948"/>
      <c r="E4" s="948"/>
      <c r="F4" s="948"/>
      <c r="G4" s="946" t="s">
        <v>72</v>
      </c>
      <c r="H4" s="946"/>
      <c r="I4" s="946" t="s">
        <v>14</v>
      </c>
      <c r="J4" s="946" t="s">
        <v>53</v>
      </c>
      <c r="K4" s="949" t="s">
        <v>64</v>
      </c>
      <c r="L4" s="942" t="s">
        <v>57</v>
      </c>
    </row>
    <row r="5" spans="1:15" ht="24.95" customHeight="1">
      <c r="A5" s="945"/>
      <c r="B5" s="947"/>
      <c r="C5" s="77" t="s">
        <v>62</v>
      </c>
      <c r="D5" s="77" t="s">
        <v>31</v>
      </c>
      <c r="E5" s="77" t="s">
        <v>11</v>
      </c>
      <c r="F5" s="77" t="s">
        <v>88</v>
      </c>
      <c r="G5" s="188" t="s">
        <v>82</v>
      </c>
      <c r="H5" s="188" t="s">
        <v>79</v>
      </c>
      <c r="I5" s="947"/>
      <c r="J5" s="947"/>
      <c r="K5" s="950"/>
      <c r="L5" s="943"/>
    </row>
    <row r="6" spans="1:15" s="78" customFormat="1" ht="23.25" customHeight="1" thickBot="1">
      <c r="A6" s="940" t="s">
        <v>26</v>
      </c>
      <c r="B6" s="941"/>
      <c r="C6" s="941"/>
      <c r="D6" s="941"/>
      <c r="E6" s="941"/>
      <c r="F6" s="941"/>
      <c r="G6" s="288" t="s">
        <v>59</v>
      </c>
      <c r="H6" s="288" t="s">
        <v>59</v>
      </c>
      <c r="I6" s="289">
        <f>+I7+I11</f>
        <v>535</v>
      </c>
      <c r="J6" s="289">
        <f>+J7+J11</f>
        <v>219</v>
      </c>
      <c r="K6" s="289">
        <f>+K7+K11</f>
        <v>168.7</v>
      </c>
      <c r="L6" s="290"/>
      <c r="M6" s="76"/>
    </row>
    <row r="7" spans="1:15" s="78" customFormat="1" ht="23.25" customHeight="1">
      <c r="A7" s="556" t="s">
        <v>59</v>
      </c>
      <c r="B7" s="939" t="s">
        <v>75</v>
      </c>
      <c r="C7" s="939"/>
      <c r="D7" s="460"/>
      <c r="E7" s="270" t="s">
        <v>15</v>
      </c>
      <c r="F7" s="561"/>
      <c r="G7" s="271" t="s">
        <v>59</v>
      </c>
      <c r="H7" s="271" t="s">
        <v>59</v>
      </c>
      <c r="I7" s="562">
        <f>SUM(I8:I10)</f>
        <v>475</v>
      </c>
      <c r="J7" s="562">
        <f t="shared" ref="J7:K7" si="0">SUM(J8:J10)</f>
        <v>119</v>
      </c>
      <c r="K7" s="562">
        <f t="shared" si="0"/>
        <v>131</v>
      </c>
      <c r="L7" s="272"/>
      <c r="M7" s="76"/>
    </row>
    <row r="8" spans="1:15" s="146" customFormat="1" ht="23.25" customHeight="1">
      <c r="A8" s="504">
        <v>1</v>
      </c>
      <c r="B8" s="559" t="s">
        <v>34</v>
      </c>
      <c r="C8" s="330" t="s">
        <v>94</v>
      </c>
      <c r="D8" s="559" t="s">
        <v>105</v>
      </c>
      <c r="E8" s="560"/>
      <c r="F8" s="363"/>
      <c r="G8" s="461" t="s">
        <v>107</v>
      </c>
      <c r="H8" s="461" t="s">
        <v>108</v>
      </c>
      <c r="I8" s="505">
        <v>366</v>
      </c>
      <c r="J8" s="333">
        <v>91</v>
      </c>
      <c r="K8" s="505">
        <v>10</v>
      </c>
      <c r="L8" s="549"/>
      <c r="M8" s="76"/>
      <c r="O8" s="147"/>
    </row>
    <row r="9" spans="1:15" s="146" customFormat="1" ht="23.25" customHeight="1">
      <c r="A9" s="292">
        <v>2</v>
      </c>
      <c r="B9" s="287" t="s">
        <v>34</v>
      </c>
      <c r="C9" s="285" t="s">
        <v>100</v>
      </c>
      <c r="D9" s="286" t="s">
        <v>105</v>
      </c>
      <c r="E9" s="286"/>
      <c r="F9" s="286"/>
      <c r="G9" s="293" t="s">
        <v>250</v>
      </c>
      <c r="H9" s="293" t="s">
        <v>251</v>
      </c>
      <c r="I9" s="294">
        <v>100</v>
      </c>
      <c r="J9" s="295">
        <v>25</v>
      </c>
      <c r="K9" s="294">
        <v>120</v>
      </c>
      <c r="L9" s="296"/>
      <c r="M9" s="76"/>
      <c r="O9" s="147"/>
    </row>
    <row r="10" spans="1:15" s="146" customFormat="1" ht="23.25" customHeight="1" thickBot="1">
      <c r="A10" s="297">
        <v>3</v>
      </c>
      <c r="B10" s="298" t="s">
        <v>34</v>
      </c>
      <c r="C10" s="299" t="s">
        <v>252</v>
      </c>
      <c r="D10" s="286" t="s">
        <v>105</v>
      </c>
      <c r="E10" s="300"/>
      <c r="F10" s="301"/>
      <c r="G10" s="293">
        <v>1</v>
      </c>
      <c r="H10" s="293" t="s">
        <v>253</v>
      </c>
      <c r="I10" s="302">
        <v>9</v>
      </c>
      <c r="J10" s="303">
        <v>3</v>
      </c>
      <c r="K10" s="302">
        <v>1</v>
      </c>
      <c r="L10" s="296"/>
      <c r="M10" s="76"/>
      <c r="O10" s="147"/>
    </row>
    <row r="11" spans="1:15" s="78" customFormat="1" ht="23.25" customHeight="1">
      <c r="A11" s="503" t="s">
        <v>59</v>
      </c>
      <c r="B11" s="939" t="s">
        <v>33</v>
      </c>
      <c r="C11" s="939"/>
      <c r="D11" s="460"/>
      <c r="E11" s="270" t="s">
        <v>15</v>
      </c>
      <c r="F11" s="270"/>
      <c r="G11" s="271" t="s">
        <v>59</v>
      </c>
      <c r="H11" s="271" t="s">
        <v>59</v>
      </c>
      <c r="I11" s="562">
        <f>SUM(I12:I18)</f>
        <v>60</v>
      </c>
      <c r="J11" s="562">
        <f>SUM(J12:J18)</f>
        <v>100</v>
      </c>
      <c r="K11" s="562">
        <f>SUM(K12:K14)</f>
        <v>37.700000000000003</v>
      </c>
      <c r="L11" s="272" t="s">
        <v>59</v>
      </c>
      <c r="M11" s="76"/>
      <c r="N11" s="80"/>
    </row>
    <row r="12" spans="1:15" s="146" customFormat="1" ht="23.25" customHeight="1">
      <c r="A12" s="493">
        <v>1</v>
      </c>
      <c r="B12" s="494" t="s">
        <v>33</v>
      </c>
      <c r="C12" s="495" t="s">
        <v>152</v>
      </c>
      <c r="D12" s="495" t="s">
        <v>153</v>
      </c>
      <c r="E12" s="445" t="s">
        <v>154</v>
      </c>
      <c r="F12" s="446" t="s">
        <v>155</v>
      </c>
      <c r="G12" s="447">
        <v>2</v>
      </c>
      <c r="H12" s="496">
        <v>2</v>
      </c>
      <c r="I12" s="448">
        <v>20</v>
      </c>
      <c r="J12" s="448">
        <v>98</v>
      </c>
      <c r="K12" s="448">
        <v>9.6999999999999993</v>
      </c>
      <c r="L12" s="547"/>
      <c r="M12" s="76"/>
    </row>
    <row r="13" spans="1:15" s="146" customFormat="1" ht="23.25" customHeight="1">
      <c r="A13" s="304">
        <v>2</v>
      </c>
      <c r="B13" s="305" t="s">
        <v>33</v>
      </c>
      <c r="C13" s="306" t="s">
        <v>156</v>
      </c>
      <c r="D13" s="306" t="s">
        <v>157</v>
      </c>
      <c r="E13" s="307" t="s">
        <v>158</v>
      </c>
      <c r="F13" s="308" t="s">
        <v>155</v>
      </c>
      <c r="G13" s="309">
        <v>6</v>
      </c>
      <c r="H13" s="310">
        <v>6</v>
      </c>
      <c r="I13" s="311">
        <v>30</v>
      </c>
      <c r="J13" s="311">
        <v>1</v>
      </c>
      <c r="K13" s="311">
        <v>2.5</v>
      </c>
      <c r="L13" s="312"/>
      <c r="M13" s="76"/>
    </row>
    <row r="14" spans="1:15" s="146" customFormat="1" ht="23.25" customHeight="1" thickBot="1">
      <c r="A14" s="490">
        <v>3</v>
      </c>
      <c r="B14" s="491" t="s">
        <v>33</v>
      </c>
      <c r="C14" s="548" t="s">
        <v>159</v>
      </c>
      <c r="D14" s="548" t="s">
        <v>160</v>
      </c>
      <c r="E14" s="316" t="s">
        <v>116</v>
      </c>
      <c r="F14" s="489" t="s">
        <v>155</v>
      </c>
      <c r="G14" s="315">
        <v>5</v>
      </c>
      <c r="H14" s="315">
        <v>5</v>
      </c>
      <c r="I14" s="314">
        <v>10</v>
      </c>
      <c r="J14" s="314">
        <v>1</v>
      </c>
      <c r="K14" s="314">
        <v>25.5</v>
      </c>
      <c r="L14" s="284"/>
      <c r="M14" s="76"/>
    </row>
    <row r="15" spans="1:15" s="146" customFormat="1" ht="23.25" customHeight="1">
      <c r="A15" s="605"/>
      <c r="B15" s="605"/>
      <c r="C15" s="606"/>
      <c r="D15" s="607"/>
      <c r="E15" s="607"/>
      <c r="F15" s="607"/>
      <c r="G15" s="607"/>
      <c r="H15" s="607"/>
      <c r="I15" s="608"/>
      <c r="J15" s="608"/>
      <c r="K15" s="609"/>
      <c r="L15" s="605"/>
      <c r="M15" s="76"/>
    </row>
    <row r="16" spans="1:15" s="146" customFormat="1" ht="23.25" customHeight="1">
      <c r="A16" s="605"/>
      <c r="B16" s="605"/>
      <c r="C16" s="606"/>
      <c r="D16" s="607"/>
      <c r="E16" s="607"/>
      <c r="F16" s="607"/>
      <c r="G16" s="607"/>
      <c r="H16" s="607"/>
      <c r="I16" s="608"/>
      <c r="J16" s="608"/>
      <c r="K16" s="609"/>
      <c r="L16" s="605"/>
      <c r="M16" s="76"/>
    </row>
    <row r="17" spans="1:13" s="146" customFormat="1" ht="23.25" customHeight="1">
      <c r="A17" s="605"/>
      <c r="B17" s="605"/>
      <c r="C17" s="606"/>
      <c r="D17" s="607"/>
      <c r="E17" s="607"/>
      <c r="F17" s="607"/>
      <c r="G17" s="607"/>
      <c r="H17" s="607"/>
      <c r="I17" s="608"/>
      <c r="J17" s="608"/>
      <c r="K17" s="609"/>
      <c r="L17" s="605"/>
      <c r="M17" s="76"/>
    </row>
    <row r="18" spans="1:13" s="146" customFormat="1" ht="23.25" customHeight="1">
      <c r="A18" s="605"/>
      <c r="B18" s="605"/>
      <c r="C18" s="606"/>
      <c r="D18" s="607"/>
      <c r="E18" s="607"/>
      <c r="F18" s="607"/>
      <c r="G18" s="607"/>
      <c r="H18" s="607"/>
      <c r="I18" s="608"/>
      <c r="J18" s="608"/>
      <c r="K18" s="609"/>
      <c r="L18" s="605"/>
      <c r="M18" s="76"/>
    </row>
  </sheetData>
  <mergeCells count="11">
    <mergeCell ref="B11:C11"/>
    <mergeCell ref="A6:F6"/>
    <mergeCell ref="B7:C7"/>
    <mergeCell ref="L4:L5"/>
    <mergeCell ref="A4:A5"/>
    <mergeCell ref="B4:B5"/>
    <mergeCell ref="G4:H4"/>
    <mergeCell ref="I4:I5"/>
    <mergeCell ref="C4:F4"/>
    <mergeCell ref="K4:K5"/>
    <mergeCell ref="J4:J5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&amp;P페이지&amp;R&amp;A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workbookViewId="0">
      <selection activeCell="K6" sqref="K6:K7"/>
    </sheetView>
  </sheetViews>
  <sheetFormatPr defaultRowHeight="13.5"/>
  <cols>
    <col min="1" max="1" width="5.77734375" customWidth="1"/>
    <col min="2" max="2" width="7" customWidth="1"/>
    <col min="3" max="3" width="22.44140625" customWidth="1"/>
    <col min="4" max="4" width="10.5546875" customWidth="1"/>
    <col min="5" max="5" width="8" customWidth="1"/>
    <col min="6" max="6" width="9.21875" customWidth="1"/>
    <col min="7" max="8" width="5.77734375" customWidth="1"/>
    <col min="9" max="9" width="8.44140625" customWidth="1"/>
    <col min="10" max="10" width="8.44140625" style="1" customWidth="1"/>
    <col min="11" max="11" width="8.44140625" customWidth="1"/>
    <col min="12" max="12" width="5.6640625" customWidth="1"/>
  </cols>
  <sheetData>
    <row r="1" spans="1:13" ht="24.95" customHeight="1">
      <c r="A1" s="5"/>
      <c r="B1" s="5"/>
      <c r="C1" s="4"/>
      <c r="D1" s="4"/>
      <c r="E1" s="5"/>
      <c r="F1" s="5"/>
      <c r="G1" s="5"/>
      <c r="H1" s="5"/>
      <c r="I1" s="5"/>
      <c r="J1" s="3"/>
      <c r="K1" s="4"/>
      <c r="L1" s="3"/>
    </row>
    <row r="2" spans="1:13" ht="24.95" customHeight="1">
      <c r="A2" s="6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 thickBot="1">
      <c r="A3" s="1"/>
      <c r="B3" s="1"/>
      <c r="E3" s="1"/>
      <c r="F3" s="1"/>
      <c r="G3" s="1"/>
      <c r="H3" s="1"/>
      <c r="I3" s="1"/>
      <c r="K3" s="1"/>
    </row>
    <row r="4" spans="1:13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3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9" t="s">
        <v>82</v>
      </c>
      <c r="H5" s="189" t="s">
        <v>79</v>
      </c>
      <c r="I5" s="958"/>
      <c r="J5" s="958"/>
      <c r="K5" s="958"/>
      <c r="L5" s="955"/>
    </row>
    <row r="6" spans="1:13" s="17" customFormat="1" ht="26.2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120</v>
      </c>
      <c r="J6" s="197">
        <f>+J7</f>
        <v>1551</v>
      </c>
      <c r="K6" s="197">
        <f>+K7</f>
        <v>67.599999999999994</v>
      </c>
      <c r="L6" s="134"/>
    </row>
    <row r="7" spans="1:13" s="17" customFormat="1" ht="26.25" customHeight="1">
      <c r="A7" s="462" t="s">
        <v>59</v>
      </c>
      <c r="B7" s="953" t="s">
        <v>33</v>
      </c>
      <c r="C7" s="953"/>
      <c r="D7" s="388"/>
      <c r="E7" s="388" t="s">
        <v>15</v>
      </c>
      <c r="F7" s="388"/>
      <c r="G7" s="506" t="s">
        <v>59</v>
      </c>
      <c r="H7" s="506" t="s">
        <v>59</v>
      </c>
      <c r="I7" s="464">
        <f>SUM(I8:I15)</f>
        <v>120</v>
      </c>
      <c r="J7" s="464">
        <f>SUM(J8:J15)</f>
        <v>1551</v>
      </c>
      <c r="K7" s="848">
        <f>SUM(K8:K15)</f>
        <v>67.599999999999994</v>
      </c>
      <c r="L7" s="465"/>
    </row>
    <row r="8" spans="1:13" s="150" customFormat="1" ht="26.25" customHeight="1">
      <c r="A8" s="449">
        <v>1</v>
      </c>
      <c r="B8" s="450" t="s">
        <v>33</v>
      </c>
      <c r="C8" s="550" t="s">
        <v>161</v>
      </c>
      <c r="D8" s="551" t="s">
        <v>162</v>
      </c>
      <c r="E8" s="451" t="s">
        <v>163</v>
      </c>
      <c r="F8" s="497" t="s">
        <v>155</v>
      </c>
      <c r="G8" s="452">
        <v>3</v>
      </c>
      <c r="H8" s="452">
        <v>3</v>
      </c>
      <c r="I8" s="453">
        <v>20</v>
      </c>
      <c r="J8" s="453">
        <v>1346</v>
      </c>
      <c r="K8" s="453">
        <v>15.4</v>
      </c>
      <c r="L8" s="498"/>
    </row>
    <row r="9" spans="1:13" s="150" customFormat="1" ht="26.25" customHeight="1">
      <c r="A9" s="483">
        <v>2</v>
      </c>
      <c r="B9" s="437" t="s">
        <v>33</v>
      </c>
      <c r="C9" s="439" t="s">
        <v>164</v>
      </c>
      <c r="D9" s="440" t="s">
        <v>165</v>
      </c>
      <c r="E9" s="438">
        <v>10</v>
      </c>
      <c r="F9" s="543" t="s">
        <v>155</v>
      </c>
      <c r="G9" s="544">
        <v>10</v>
      </c>
      <c r="H9" s="544">
        <v>10</v>
      </c>
      <c r="I9" s="545">
        <v>20</v>
      </c>
      <c r="J9" s="545">
        <v>199</v>
      </c>
      <c r="K9" s="545">
        <v>13</v>
      </c>
      <c r="L9" s="155"/>
    </row>
    <row r="10" spans="1:13" s="150" customFormat="1" ht="26.25" customHeight="1">
      <c r="A10" s="483">
        <v>3</v>
      </c>
      <c r="B10" s="437" t="s">
        <v>33</v>
      </c>
      <c r="C10" s="441" t="s">
        <v>166</v>
      </c>
      <c r="D10" s="484" t="s">
        <v>167</v>
      </c>
      <c r="E10" s="485" t="s">
        <v>168</v>
      </c>
      <c r="F10" s="543" t="s">
        <v>155</v>
      </c>
      <c r="G10" s="544">
        <v>10</v>
      </c>
      <c r="H10" s="544">
        <v>10</v>
      </c>
      <c r="I10" s="545">
        <v>10</v>
      </c>
      <c r="J10" s="545">
        <v>1</v>
      </c>
      <c r="K10" s="545">
        <v>7.1</v>
      </c>
      <c r="L10" s="155"/>
    </row>
    <row r="11" spans="1:13" s="150" customFormat="1" ht="26.25" customHeight="1">
      <c r="A11" s="483">
        <v>4</v>
      </c>
      <c r="B11" s="437" t="s">
        <v>33</v>
      </c>
      <c r="C11" s="441" t="s">
        <v>169</v>
      </c>
      <c r="D11" s="484" t="s">
        <v>170</v>
      </c>
      <c r="E11" s="438" t="s">
        <v>171</v>
      </c>
      <c r="F11" s="543" t="s">
        <v>155</v>
      </c>
      <c r="G11" s="442">
        <v>10</v>
      </c>
      <c r="H11" s="442">
        <v>10</v>
      </c>
      <c r="I11" s="486">
        <v>10</v>
      </c>
      <c r="J11" s="486">
        <v>1</v>
      </c>
      <c r="K11" s="486">
        <v>7.1</v>
      </c>
      <c r="L11" s="155"/>
    </row>
    <row r="12" spans="1:13" s="150" customFormat="1" ht="26.25" customHeight="1">
      <c r="A12" s="483">
        <v>5</v>
      </c>
      <c r="B12" s="437" t="s">
        <v>33</v>
      </c>
      <c r="C12" s="441" t="s">
        <v>172</v>
      </c>
      <c r="D12" s="484" t="s">
        <v>173</v>
      </c>
      <c r="E12" s="438" t="s">
        <v>174</v>
      </c>
      <c r="F12" s="543" t="s">
        <v>155</v>
      </c>
      <c r="G12" s="442">
        <v>10</v>
      </c>
      <c r="H12" s="442">
        <v>10</v>
      </c>
      <c r="I12" s="486">
        <v>10</v>
      </c>
      <c r="J12" s="486">
        <v>1</v>
      </c>
      <c r="K12" s="486">
        <v>7.1</v>
      </c>
      <c r="L12" s="155"/>
    </row>
    <row r="13" spans="1:13" s="150" customFormat="1" ht="26.25" customHeight="1">
      <c r="A13" s="483">
        <v>6</v>
      </c>
      <c r="B13" s="437" t="s">
        <v>33</v>
      </c>
      <c r="C13" s="441" t="s">
        <v>175</v>
      </c>
      <c r="D13" s="484" t="s">
        <v>176</v>
      </c>
      <c r="E13" s="485" t="s">
        <v>177</v>
      </c>
      <c r="F13" s="543" t="s">
        <v>155</v>
      </c>
      <c r="G13" s="442">
        <v>10</v>
      </c>
      <c r="H13" s="442">
        <v>10</v>
      </c>
      <c r="I13" s="486">
        <v>10</v>
      </c>
      <c r="J13" s="486">
        <v>1</v>
      </c>
      <c r="K13" s="486">
        <v>5.5</v>
      </c>
      <c r="L13" s="155"/>
    </row>
    <row r="14" spans="1:13" s="150" customFormat="1" ht="26.25" customHeight="1">
      <c r="A14" s="443">
        <v>7</v>
      </c>
      <c r="B14" s="437" t="s">
        <v>33</v>
      </c>
      <c r="C14" s="441" t="s">
        <v>178</v>
      </c>
      <c r="D14" s="444" t="s">
        <v>179</v>
      </c>
      <c r="E14" s="487" t="s">
        <v>180</v>
      </c>
      <c r="F14" s="543" t="s">
        <v>155</v>
      </c>
      <c r="G14" s="442">
        <v>2</v>
      </c>
      <c r="H14" s="442">
        <v>2</v>
      </c>
      <c r="I14" s="486">
        <v>20</v>
      </c>
      <c r="J14" s="486">
        <v>1</v>
      </c>
      <c r="K14" s="486">
        <v>1.4</v>
      </c>
      <c r="L14" s="162"/>
      <c r="M14" s="151"/>
    </row>
    <row r="15" spans="1:13" ht="20.25" customHeight="1" thickBot="1">
      <c r="A15" s="401">
        <v>8</v>
      </c>
      <c r="B15" s="546" t="s">
        <v>33</v>
      </c>
      <c r="C15" s="400" t="s">
        <v>181</v>
      </c>
      <c r="D15" s="320" t="s">
        <v>182</v>
      </c>
      <c r="E15" s="488">
        <v>274</v>
      </c>
      <c r="F15" s="489" t="s">
        <v>155</v>
      </c>
      <c r="G15" s="319">
        <v>11</v>
      </c>
      <c r="H15" s="319">
        <v>11</v>
      </c>
      <c r="I15" s="318">
        <v>20</v>
      </c>
      <c r="J15" s="318">
        <v>1</v>
      </c>
      <c r="K15" s="318">
        <v>11</v>
      </c>
      <c r="L15" s="317"/>
    </row>
  </sheetData>
  <mergeCells count="10">
    <mergeCell ref="A6:F6"/>
    <mergeCell ref="B7:C7"/>
    <mergeCell ref="L4:L5"/>
    <mergeCell ref="G4:H4"/>
    <mergeCell ref="I4:I5"/>
    <mergeCell ref="K4:K5"/>
    <mergeCell ref="A4:A5"/>
    <mergeCell ref="B4:B5"/>
    <mergeCell ref="C4:F4"/>
    <mergeCell ref="J4:J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scale="69" orientation="portrait" horizontalDpi="300" verticalDpi="300" r:id="rId1"/>
  <headerFooter>
    <oddHeader>&amp;R&amp;F</oddHeader>
    <oddFooter>&amp;C&amp;P/&amp;N&amp;R&amp;A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>
      <selection activeCell="N17" sqref="N17"/>
    </sheetView>
  </sheetViews>
  <sheetFormatPr defaultRowHeight="13.5"/>
  <cols>
    <col min="1" max="1" width="5.77734375" customWidth="1"/>
    <col min="2" max="2" width="7" customWidth="1"/>
    <col min="3" max="3" width="28.5546875" customWidth="1"/>
    <col min="4" max="4" width="7.88671875" customWidth="1"/>
    <col min="5" max="6" width="6.109375" style="34" customWidth="1"/>
    <col min="7" max="8" width="5.77734375" customWidth="1"/>
    <col min="9" max="9" width="8.6640625" customWidth="1"/>
    <col min="10" max="10" width="7.88671875" style="1" customWidth="1"/>
    <col min="11" max="11" width="8.6640625" customWidth="1"/>
    <col min="12" max="12" width="5.5546875" customWidth="1"/>
  </cols>
  <sheetData>
    <row r="1" spans="1:13" ht="24.95" customHeight="1">
      <c r="A1" s="3"/>
      <c r="B1" s="3"/>
      <c r="C1" s="3"/>
      <c r="D1" s="3"/>
      <c r="E1" s="33"/>
      <c r="F1" s="33"/>
      <c r="G1" s="3"/>
      <c r="H1" s="3"/>
      <c r="I1" s="3"/>
      <c r="J1" s="3"/>
      <c r="K1" s="3"/>
      <c r="L1" s="3"/>
    </row>
    <row r="2" spans="1:13" ht="24.95" customHeight="1">
      <c r="A2" s="6" t="s">
        <v>27</v>
      </c>
      <c r="B2" s="3"/>
      <c r="C2" s="3"/>
      <c r="D2" s="3"/>
      <c r="E2" s="33"/>
      <c r="F2" s="33"/>
      <c r="G2" s="3"/>
      <c r="H2" s="3"/>
      <c r="I2" s="3"/>
      <c r="J2" s="3"/>
      <c r="K2" s="3"/>
      <c r="L2" s="2"/>
    </row>
    <row r="3" spans="1:13" ht="24.95" customHeight="1">
      <c r="A3" s="1"/>
      <c r="B3" s="1"/>
      <c r="G3" s="1"/>
      <c r="H3" s="1"/>
      <c r="I3" s="1"/>
      <c r="K3" s="1"/>
    </row>
    <row r="4" spans="1:13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3" ht="24.95" customHeight="1">
      <c r="A5" s="962"/>
      <c r="B5" s="963"/>
      <c r="C5" s="43" t="s">
        <v>86</v>
      </c>
      <c r="D5" s="43" t="s">
        <v>85</v>
      </c>
      <c r="E5" s="44" t="s">
        <v>69</v>
      </c>
      <c r="F5" s="44" t="s">
        <v>67</v>
      </c>
      <c r="G5" s="94" t="s">
        <v>82</v>
      </c>
      <c r="H5" s="94" t="s">
        <v>79</v>
      </c>
      <c r="I5" s="963"/>
      <c r="J5" s="958"/>
      <c r="K5" s="963"/>
      <c r="L5" s="966"/>
    </row>
    <row r="6" spans="1:13" s="17" customFormat="1" ht="25.5" customHeight="1" thickBot="1">
      <c r="A6" s="940" t="s">
        <v>26</v>
      </c>
      <c r="B6" s="941"/>
      <c r="C6" s="941"/>
      <c r="D6" s="941"/>
      <c r="E6" s="941"/>
      <c r="F6" s="941"/>
      <c r="G6" s="288" t="s">
        <v>59</v>
      </c>
      <c r="H6" s="288" t="s">
        <v>59</v>
      </c>
      <c r="I6" s="261">
        <f>+I7+I16</f>
        <v>625</v>
      </c>
      <c r="J6" s="261">
        <f>+J7+J16</f>
        <v>943</v>
      </c>
      <c r="K6" s="261">
        <f>+K7+K16</f>
        <v>232.41900000000001</v>
      </c>
      <c r="L6" s="290"/>
      <c r="M6"/>
    </row>
    <row r="7" spans="1:13" s="17" customFormat="1" ht="25.5" customHeight="1">
      <c r="A7" s="556" t="s">
        <v>59</v>
      </c>
      <c r="B7" s="939" t="s">
        <v>75</v>
      </c>
      <c r="C7" s="939"/>
      <c r="D7" s="460"/>
      <c r="E7" s="270" t="s">
        <v>15</v>
      </c>
      <c r="F7" s="557" t="s">
        <v>59</v>
      </c>
      <c r="G7" s="271" t="s">
        <v>59</v>
      </c>
      <c r="H7" s="271" t="s">
        <v>59</v>
      </c>
      <c r="I7" s="558">
        <f>SUM(I8:I15)</f>
        <v>595</v>
      </c>
      <c r="J7" s="558">
        <f>SUM(J8:J15)</f>
        <v>663</v>
      </c>
      <c r="K7" s="908">
        <f t="shared" ref="K7" si="0">SUM(K8:K15)</f>
        <v>215.21900000000002</v>
      </c>
      <c r="L7" s="272"/>
      <c r="M7"/>
    </row>
    <row r="8" spans="1:13" s="131" customFormat="1" ht="25.5" customHeight="1">
      <c r="A8" s="553">
        <v>1</v>
      </c>
      <c r="B8" s="458" t="s">
        <v>34</v>
      </c>
      <c r="C8" s="459" t="s">
        <v>254</v>
      </c>
      <c r="D8" s="458" t="s">
        <v>255</v>
      </c>
      <c r="E8" s="554" t="s">
        <v>256</v>
      </c>
      <c r="F8" s="502" t="s">
        <v>257</v>
      </c>
      <c r="G8" s="492" t="s">
        <v>120</v>
      </c>
      <c r="H8" s="492" t="s">
        <v>120</v>
      </c>
      <c r="I8" s="555">
        <v>165</v>
      </c>
      <c r="J8" s="333">
        <v>10</v>
      </c>
      <c r="K8" s="555">
        <v>57.6</v>
      </c>
      <c r="L8" s="313"/>
      <c r="M8"/>
    </row>
    <row r="9" spans="1:13" s="131" customFormat="1" ht="25.5" customHeight="1">
      <c r="A9" s="283">
        <v>2</v>
      </c>
      <c r="B9" s="263" t="s">
        <v>34</v>
      </c>
      <c r="C9" s="269" t="s">
        <v>258</v>
      </c>
      <c r="D9" s="264" t="s">
        <v>259</v>
      </c>
      <c r="E9" s="267" t="s">
        <v>260</v>
      </c>
      <c r="F9" s="267" t="s">
        <v>261</v>
      </c>
      <c r="G9" s="282" t="s">
        <v>120</v>
      </c>
      <c r="H9" s="282" t="s">
        <v>120</v>
      </c>
      <c r="I9" s="281">
        <v>44</v>
      </c>
      <c r="J9" s="295" t="s">
        <v>96</v>
      </c>
      <c r="K9" s="281">
        <v>88.352999999999994</v>
      </c>
      <c r="L9" s="135"/>
      <c r="M9"/>
    </row>
    <row r="10" spans="1:13" s="131" customFormat="1" ht="25.5" customHeight="1">
      <c r="A10" s="283">
        <v>3</v>
      </c>
      <c r="B10" s="280" t="s">
        <v>34</v>
      </c>
      <c r="C10" s="265" t="s">
        <v>262</v>
      </c>
      <c r="D10" s="264" t="s">
        <v>263</v>
      </c>
      <c r="E10" s="267" t="s">
        <v>264</v>
      </c>
      <c r="F10" s="267" t="s">
        <v>265</v>
      </c>
      <c r="G10" s="282" t="s">
        <v>116</v>
      </c>
      <c r="H10" s="282" t="s">
        <v>116</v>
      </c>
      <c r="I10" s="281">
        <v>86</v>
      </c>
      <c r="J10" s="295">
        <v>165</v>
      </c>
      <c r="K10" s="281">
        <v>21.5</v>
      </c>
      <c r="L10" s="135"/>
      <c r="M10"/>
    </row>
    <row r="11" spans="1:13" s="131" customFormat="1" ht="25.5" customHeight="1">
      <c r="A11" s="283">
        <v>4</v>
      </c>
      <c r="B11" s="263" t="s">
        <v>34</v>
      </c>
      <c r="C11" s="265" t="s">
        <v>266</v>
      </c>
      <c r="D11" s="264" t="s">
        <v>263</v>
      </c>
      <c r="E11" s="267" t="s">
        <v>267</v>
      </c>
      <c r="F11" s="267" t="s">
        <v>268</v>
      </c>
      <c r="G11" s="282" t="s">
        <v>116</v>
      </c>
      <c r="H11" s="282" t="s">
        <v>116</v>
      </c>
      <c r="I11" s="281">
        <v>92</v>
      </c>
      <c r="J11" s="295">
        <v>213</v>
      </c>
      <c r="K11" s="281">
        <v>20.393999999999998</v>
      </c>
      <c r="L11" s="135"/>
      <c r="M11"/>
    </row>
    <row r="12" spans="1:13" s="131" customFormat="1" ht="25.5" customHeight="1">
      <c r="A12" s="283">
        <v>5</v>
      </c>
      <c r="B12" s="263" t="s">
        <v>34</v>
      </c>
      <c r="C12" s="265" t="s">
        <v>269</v>
      </c>
      <c r="D12" s="264" t="s">
        <v>270</v>
      </c>
      <c r="E12" s="267" t="s">
        <v>271</v>
      </c>
      <c r="F12" s="267" t="s">
        <v>271</v>
      </c>
      <c r="G12" s="282" t="s">
        <v>115</v>
      </c>
      <c r="H12" s="282" t="s">
        <v>115</v>
      </c>
      <c r="I12" s="281">
        <v>52</v>
      </c>
      <c r="J12" s="295">
        <v>20</v>
      </c>
      <c r="K12" s="281">
        <v>2</v>
      </c>
      <c r="L12" s="135"/>
      <c r="M12"/>
    </row>
    <row r="13" spans="1:13" s="131" customFormat="1" ht="25.5" customHeight="1">
      <c r="A13" s="283">
        <v>6</v>
      </c>
      <c r="B13" s="263" t="s">
        <v>34</v>
      </c>
      <c r="C13" s="265" t="s">
        <v>252</v>
      </c>
      <c r="D13" s="279" t="s">
        <v>272</v>
      </c>
      <c r="E13" s="278"/>
      <c r="F13" s="277"/>
      <c r="G13" s="282" t="s">
        <v>107</v>
      </c>
      <c r="H13" s="282" t="s">
        <v>108</v>
      </c>
      <c r="I13" s="281">
        <v>9</v>
      </c>
      <c r="J13" s="295">
        <v>3</v>
      </c>
      <c r="K13" s="281">
        <v>0.83499999999999996</v>
      </c>
      <c r="L13" s="135"/>
      <c r="M13"/>
    </row>
    <row r="14" spans="1:13" s="131" customFormat="1" ht="25.5" customHeight="1">
      <c r="A14" s="283">
        <v>7</v>
      </c>
      <c r="B14" s="263" t="s">
        <v>34</v>
      </c>
      <c r="C14" s="266" t="s">
        <v>273</v>
      </c>
      <c r="D14" s="262" t="s">
        <v>272</v>
      </c>
      <c r="E14" s="268"/>
      <c r="F14" s="268"/>
      <c r="G14" s="282" t="s">
        <v>107</v>
      </c>
      <c r="H14" s="282" t="s">
        <v>108</v>
      </c>
      <c r="I14" s="281">
        <v>58</v>
      </c>
      <c r="J14" s="295" t="s">
        <v>96</v>
      </c>
      <c r="K14" s="281">
        <v>11.537000000000001</v>
      </c>
      <c r="L14" s="192"/>
      <c r="M14"/>
    </row>
    <row r="15" spans="1:13" s="131" customFormat="1" ht="25.5" customHeight="1" thickBot="1">
      <c r="A15" s="283">
        <v>8</v>
      </c>
      <c r="B15" s="263" t="s">
        <v>34</v>
      </c>
      <c r="C15" s="276" t="s">
        <v>274</v>
      </c>
      <c r="D15" s="279" t="s">
        <v>110</v>
      </c>
      <c r="E15" s="275" t="s">
        <v>106</v>
      </c>
      <c r="F15" s="280" t="s">
        <v>106</v>
      </c>
      <c r="G15" s="282" t="s">
        <v>111</v>
      </c>
      <c r="H15" s="282" t="s">
        <v>108</v>
      </c>
      <c r="I15" s="274">
        <v>89</v>
      </c>
      <c r="J15" s="274">
        <v>252</v>
      </c>
      <c r="K15" s="274">
        <v>13</v>
      </c>
      <c r="L15" s="192"/>
      <c r="M15"/>
    </row>
    <row r="16" spans="1:13" s="17" customFormat="1" ht="25.5" customHeight="1">
      <c r="A16" s="503" t="s">
        <v>59</v>
      </c>
      <c r="B16" s="964" t="s">
        <v>33</v>
      </c>
      <c r="C16" s="965"/>
      <c r="D16" s="460"/>
      <c r="E16" s="270" t="s">
        <v>15</v>
      </c>
      <c r="F16" s="273" t="s">
        <v>59</v>
      </c>
      <c r="G16" s="271" t="s">
        <v>59</v>
      </c>
      <c r="H16" s="271" t="s">
        <v>59</v>
      </c>
      <c r="I16" s="558">
        <f>SUM(I17:I20)</f>
        <v>30</v>
      </c>
      <c r="J16" s="558">
        <f>SUM(J17:J20)</f>
        <v>280</v>
      </c>
      <c r="K16" s="558">
        <f>SUM(K17:K20)</f>
        <v>17.2</v>
      </c>
      <c r="L16" s="272"/>
      <c r="M16"/>
    </row>
    <row r="17" spans="1:13" s="17" customFormat="1" ht="25.5" customHeight="1" thickBot="1">
      <c r="A17" s="454">
        <v>1</v>
      </c>
      <c r="B17" s="499" t="s">
        <v>33</v>
      </c>
      <c r="C17" s="455" t="s">
        <v>183</v>
      </c>
      <c r="D17" s="456" t="s">
        <v>103</v>
      </c>
      <c r="E17" s="500">
        <v>732</v>
      </c>
      <c r="F17" s="499" t="s">
        <v>155</v>
      </c>
      <c r="G17" s="501">
        <v>5</v>
      </c>
      <c r="H17" s="501">
        <v>5</v>
      </c>
      <c r="I17" s="552">
        <v>30</v>
      </c>
      <c r="J17" s="552">
        <v>280</v>
      </c>
      <c r="K17" s="552">
        <v>17.2</v>
      </c>
      <c r="L17" s="457"/>
      <c r="M17"/>
    </row>
    <row r="18" spans="1:13" s="17" customFormat="1" ht="25.5" customHeight="1">
      <c r="A18" s="478"/>
      <c r="B18" s="573"/>
      <c r="C18" s="479"/>
      <c r="D18" s="480"/>
      <c r="E18" s="480"/>
      <c r="F18" s="480"/>
      <c r="G18" s="573"/>
      <c r="H18" s="573"/>
      <c r="I18" s="574"/>
      <c r="J18" s="574"/>
      <c r="K18" s="538"/>
      <c r="L18" s="575"/>
    </row>
    <row r="19" spans="1:13" s="17" customFormat="1" ht="25.5" customHeight="1">
      <c r="A19" s="516"/>
      <c r="B19" s="590"/>
      <c r="C19" s="593"/>
      <c r="D19" s="591"/>
      <c r="E19" s="591"/>
      <c r="F19" s="591"/>
      <c r="G19" s="590"/>
      <c r="H19" s="590"/>
      <c r="I19" s="536"/>
      <c r="J19" s="536"/>
      <c r="K19" s="537"/>
      <c r="L19" s="477"/>
    </row>
    <row r="20" spans="1:13" ht="25.5" customHeight="1">
      <c r="A20" s="516"/>
      <c r="B20" s="590"/>
      <c r="C20" s="593"/>
      <c r="D20" s="591"/>
      <c r="E20" s="591"/>
      <c r="F20" s="591"/>
      <c r="G20" s="590"/>
      <c r="H20" s="590"/>
      <c r="I20" s="536"/>
      <c r="J20" s="536"/>
      <c r="K20" s="537"/>
      <c r="L20" s="477"/>
    </row>
  </sheetData>
  <mergeCells count="11">
    <mergeCell ref="B16:C16"/>
    <mergeCell ref="L4:L5"/>
    <mergeCell ref="G4:H4"/>
    <mergeCell ref="I4:I5"/>
    <mergeCell ref="K4:K5"/>
    <mergeCell ref="J4:J5"/>
    <mergeCell ref="A4:A5"/>
    <mergeCell ref="B4:B5"/>
    <mergeCell ref="C4:F4"/>
    <mergeCell ref="A6:F6"/>
    <mergeCell ref="B7:C7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>
      <selection activeCell="K6" sqref="K6:K7"/>
    </sheetView>
  </sheetViews>
  <sheetFormatPr defaultRowHeight="13.5"/>
  <cols>
    <col min="1" max="1" width="5.77734375" customWidth="1"/>
    <col min="2" max="2" width="7.6640625" customWidth="1"/>
    <col min="3" max="3" width="17.5546875" customWidth="1"/>
    <col min="4" max="4" width="12.109375" customWidth="1"/>
    <col min="5" max="6" width="7.109375" customWidth="1"/>
    <col min="7" max="8" width="5.77734375" customWidth="1"/>
    <col min="9" max="9" width="8.44140625" customWidth="1"/>
    <col min="10" max="10" width="10.109375" style="1" customWidth="1"/>
    <col min="11" max="11" width="8.44140625" customWidth="1"/>
    <col min="12" max="12" width="5.6640625" customWidth="1"/>
  </cols>
  <sheetData>
    <row r="1" spans="1:13" ht="24.9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4.95" customHeight="1">
      <c r="A2" s="6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3" ht="24.95" customHeight="1">
      <c r="A3" s="1"/>
      <c r="B3" s="1"/>
      <c r="E3" s="1"/>
      <c r="F3" s="1"/>
      <c r="G3" s="1"/>
      <c r="H3" s="1"/>
      <c r="I3" s="1"/>
      <c r="K3" s="1"/>
    </row>
    <row r="4" spans="1:13" ht="24.95" customHeight="1">
      <c r="A4" s="959" t="s">
        <v>66</v>
      </c>
      <c r="B4" s="957" t="s">
        <v>25</v>
      </c>
      <c r="C4" s="961" t="s">
        <v>90</v>
      </c>
      <c r="D4" s="961"/>
      <c r="E4" s="961"/>
      <c r="F4" s="961"/>
      <c r="G4" s="956" t="s">
        <v>72</v>
      </c>
      <c r="H4" s="956"/>
      <c r="I4" s="957" t="s">
        <v>14</v>
      </c>
      <c r="J4" s="957" t="s">
        <v>53</v>
      </c>
      <c r="K4" s="957" t="s">
        <v>64</v>
      </c>
      <c r="L4" s="954" t="s">
        <v>57</v>
      </c>
    </row>
    <row r="5" spans="1:13" ht="24.95" customHeight="1">
      <c r="A5" s="960"/>
      <c r="B5" s="958"/>
      <c r="C5" s="45" t="s">
        <v>62</v>
      </c>
      <c r="D5" s="45" t="s">
        <v>31</v>
      </c>
      <c r="E5" s="45" t="s">
        <v>11</v>
      </c>
      <c r="F5" s="45" t="s">
        <v>88</v>
      </c>
      <c r="G5" s="189" t="s">
        <v>82</v>
      </c>
      <c r="H5" s="189" t="s">
        <v>79</v>
      </c>
      <c r="I5" s="958"/>
      <c r="J5" s="958"/>
      <c r="K5" s="958"/>
      <c r="L5" s="955"/>
    </row>
    <row r="6" spans="1:13" s="17" customFormat="1" ht="24.95" customHeight="1" thickBot="1">
      <c r="A6" s="951" t="s">
        <v>26</v>
      </c>
      <c r="B6" s="952"/>
      <c r="C6" s="952"/>
      <c r="D6" s="951"/>
      <c r="E6" s="952"/>
      <c r="F6" s="952"/>
      <c r="G6" s="133" t="s">
        <v>59</v>
      </c>
      <c r="H6" s="133" t="s">
        <v>59</v>
      </c>
      <c r="I6" s="197">
        <f>+I7</f>
        <v>310</v>
      </c>
      <c r="J6" s="197">
        <f>+J7</f>
        <v>4343</v>
      </c>
      <c r="K6" s="197">
        <f>+K7</f>
        <v>127.1</v>
      </c>
      <c r="L6" s="159"/>
      <c r="M6"/>
    </row>
    <row r="7" spans="1:13" s="17" customFormat="1" ht="24.75" customHeight="1">
      <c r="A7" s="565" t="s">
        <v>59</v>
      </c>
      <c r="B7" s="953" t="s">
        <v>33</v>
      </c>
      <c r="C7" s="953"/>
      <c r="D7" s="463"/>
      <c r="E7" s="463" t="s">
        <v>15</v>
      </c>
      <c r="F7" s="463" t="s">
        <v>59</v>
      </c>
      <c r="G7" s="506" t="s">
        <v>59</v>
      </c>
      <c r="H7" s="506" t="s">
        <v>59</v>
      </c>
      <c r="I7" s="464">
        <f>SUM(I8:I14)</f>
        <v>310</v>
      </c>
      <c r="J7" s="464">
        <f t="shared" ref="J7:K7" si="0">SUM(J8:J14)</f>
        <v>4343</v>
      </c>
      <c r="K7" s="848">
        <f t="shared" si="0"/>
        <v>127.1</v>
      </c>
      <c r="L7" s="671"/>
      <c r="M7"/>
    </row>
    <row r="8" spans="1:13" s="146" customFormat="1" ht="27" customHeight="1">
      <c r="A8" s="672">
        <v>1</v>
      </c>
      <c r="B8" s="673" t="s">
        <v>33</v>
      </c>
      <c r="C8" s="674" t="s">
        <v>184</v>
      </c>
      <c r="D8" s="675" t="s">
        <v>185</v>
      </c>
      <c r="E8" s="676">
        <v>700</v>
      </c>
      <c r="F8" s="676" t="s">
        <v>155</v>
      </c>
      <c r="G8" s="677">
        <v>3</v>
      </c>
      <c r="H8" s="677">
        <v>3</v>
      </c>
      <c r="I8" s="678">
        <v>80</v>
      </c>
      <c r="J8" s="678">
        <v>2789</v>
      </c>
      <c r="K8" s="678">
        <v>40</v>
      </c>
      <c r="L8" s="498"/>
      <c r="M8"/>
    </row>
    <row r="9" spans="1:13" s="146" customFormat="1" ht="27" customHeight="1">
      <c r="A9" s="679">
        <v>2</v>
      </c>
      <c r="B9" s="680" t="s">
        <v>33</v>
      </c>
      <c r="C9" s="681" t="s">
        <v>186</v>
      </c>
      <c r="D9" s="682" t="s">
        <v>187</v>
      </c>
      <c r="E9" s="683" t="s">
        <v>188</v>
      </c>
      <c r="F9" s="684" t="s">
        <v>155</v>
      </c>
      <c r="G9" s="685">
        <v>1</v>
      </c>
      <c r="H9" s="685">
        <v>1</v>
      </c>
      <c r="I9" s="686">
        <v>50</v>
      </c>
      <c r="J9" s="686">
        <v>688</v>
      </c>
      <c r="K9" s="686">
        <v>7.1</v>
      </c>
      <c r="L9" s="155"/>
      <c r="M9"/>
    </row>
    <row r="10" spans="1:13" s="146" customFormat="1" ht="27" customHeight="1">
      <c r="A10" s="679">
        <v>3</v>
      </c>
      <c r="B10" s="680" t="s">
        <v>33</v>
      </c>
      <c r="C10" s="681" t="s">
        <v>189</v>
      </c>
      <c r="D10" s="682" t="s">
        <v>101</v>
      </c>
      <c r="E10" s="684">
        <v>999</v>
      </c>
      <c r="F10" s="684" t="s">
        <v>155</v>
      </c>
      <c r="G10" s="685">
        <v>1</v>
      </c>
      <c r="H10" s="685">
        <v>1</v>
      </c>
      <c r="I10" s="686">
        <v>50</v>
      </c>
      <c r="J10" s="686">
        <v>713</v>
      </c>
      <c r="K10" s="686">
        <v>25</v>
      </c>
      <c r="L10" s="155"/>
      <c r="M10"/>
    </row>
    <row r="11" spans="1:13" s="146" customFormat="1" ht="27" customHeight="1">
      <c r="A11" s="679">
        <v>4</v>
      </c>
      <c r="B11" s="680" t="s">
        <v>33</v>
      </c>
      <c r="C11" s="681" t="s">
        <v>190</v>
      </c>
      <c r="D11" s="682" t="s">
        <v>191</v>
      </c>
      <c r="E11" s="684">
        <v>53</v>
      </c>
      <c r="F11" s="684" t="s">
        <v>155</v>
      </c>
      <c r="G11" s="685">
        <v>1</v>
      </c>
      <c r="H11" s="685">
        <v>1</v>
      </c>
      <c r="I11" s="686">
        <v>30</v>
      </c>
      <c r="J11" s="686">
        <v>150</v>
      </c>
      <c r="K11" s="686">
        <v>10</v>
      </c>
      <c r="L11" s="155"/>
      <c r="M11"/>
    </row>
    <row r="12" spans="1:13" s="146" customFormat="1" ht="27" customHeight="1">
      <c r="A12" s="679">
        <v>5</v>
      </c>
      <c r="B12" s="680" t="s">
        <v>33</v>
      </c>
      <c r="C12" s="687" t="s">
        <v>192</v>
      </c>
      <c r="D12" s="688" t="s">
        <v>104</v>
      </c>
      <c r="E12" s="689">
        <v>339</v>
      </c>
      <c r="F12" s="690" t="s">
        <v>155</v>
      </c>
      <c r="G12" s="691">
        <v>3</v>
      </c>
      <c r="H12" s="691">
        <v>3</v>
      </c>
      <c r="I12" s="686">
        <v>20</v>
      </c>
      <c r="J12" s="686">
        <v>1</v>
      </c>
      <c r="K12" s="686">
        <v>10</v>
      </c>
      <c r="L12" s="155"/>
      <c r="M12"/>
    </row>
    <row r="13" spans="1:13" s="146" customFormat="1" ht="27" customHeight="1">
      <c r="A13" s="679">
        <v>6</v>
      </c>
      <c r="B13" s="680" t="s">
        <v>33</v>
      </c>
      <c r="C13" s="687" t="s">
        <v>193</v>
      </c>
      <c r="D13" s="688" t="s">
        <v>187</v>
      </c>
      <c r="E13" s="684" t="s">
        <v>194</v>
      </c>
      <c r="F13" s="690" t="s">
        <v>155</v>
      </c>
      <c r="G13" s="691">
        <v>4</v>
      </c>
      <c r="H13" s="691">
        <v>4</v>
      </c>
      <c r="I13" s="686">
        <v>40</v>
      </c>
      <c r="J13" s="686">
        <v>1</v>
      </c>
      <c r="K13" s="686">
        <v>20</v>
      </c>
      <c r="L13" s="155"/>
      <c r="M13"/>
    </row>
    <row r="14" spans="1:13" s="146" customFormat="1" ht="27" customHeight="1" thickBot="1">
      <c r="A14" s="692">
        <v>7</v>
      </c>
      <c r="B14" s="693" t="s">
        <v>33</v>
      </c>
      <c r="C14" s="694" t="s">
        <v>195</v>
      </c>
      <c r="D14" s="693" t="s">
        <v>196</v>
      </c>
      <c r="E14" s="693" t="s">
        <v>197</v>
      </c>
      <c r="F14" s="695" t="s">
        <v>155</v>
      </c>
      <c r="G14" s="696">
        <v>9</v>
      </c>
      <c r="H14" s="696">
        <v>9</v>
      </c>
      <c r="I14" s="697">
        <v>40</v>
      </c>
      <c r="J14" s="697">
        <v>1</v>
      </c>
      <c r="K14" s="697">
        <v>15</v>
      </c>
      <c r="L14" s="158"/>
      <c r="M14"/>
    </row>
  </sheetData>
  <mergeCells count="10">
    <mergeCell ref="B7:C7"/>
    <mergeCell ref="A4:A5"/>
    <mergeCell ref="B4:B5"/>
    <mergeCell ref="C4:F4"/>
    <mergeCell ref="L4:L5"/>
    <mergeCell ref="G4:H4"/>
    <mergeCell ref="I4:I5"/>
    <mergeCell ref="K4:K5"/>
    <mergeCell ref="J4:J5"/>
    <mergeCell ref="A6:F6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  <headerFooter>
    <oddHeader>&amp;R&amp;F</oddHeader>
    <oddFooter>&amp;C&amp;"돋움,Regular"&amp;P/&amp;N&amp;R&amp;"돋움,Regular"&amp;A구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30</vt:i4>
      </vt:variant>
      <vt:variant>
        <vt:lpstr>이름이 지정된 범위</vt:lpstr>
      </vt:variant>
      <vt:variant>
        <vt:i4>47</vt:i4>
      </vt:variant>
    </vt:vector>
  </HeadingPairs>
  <TitlesOfParts>
    <vt:vector size="77" baseType="lpstr">
      <vt:lpstr>표지</vt:lpstr>
      <vt:lpstr>추진개요</vt:lpstr>
      <vt:lpstr>2017 표지</vt:lpstr>
      <vt:lpstr>2017계획</vt:lpstr>
      <vt:lpstr>회사별정리</vt:lpstr>
      <vt:lpstr>종로</vt:lpstr>
      <vt:lpstr>중구</vt:lpstr>
      <vt:lpstr>용산</vt:lpstr>
      <vt:lpstr>성동</vt:lpstr>
      <vt:lpstr>광진</vt:lpstr>
      <vt:lpstr>동대문</vt:lpstr>
      <vt:lpstr>중랑</vt:lpstr>
      <vt:lpstr>성북</vt:lpstr>
      <vt:lpstr>강북</vt:lpstr>
      <vt:lpstr>도봉</vt:lpstr>
      <vt:lpstr>노원</vt:lpstr>
      <vt:lpstr>은평</vt:lpstr>
      <vt:lpstr>서대문</vt:lpstr>
      <vt:lpstr>마포</vt:lpstr>
      <vt:lpstr>양천</vt:lpstr>
      <vt:lpstr>강서</vt:lpstr>
      <vt:lpstr>구로</vt:lpstr>
      <vt:lpstr>금천</vt:lpstr>
      <vt:lpstr>영등포</vt:lpstr>
      <vt:lpstr>동작</vt:lpstr>
      <vt:lpstr>관악</vt:lpstr>
      <vt:lpstr>서초</vt:lpstr>
      <vt:lpstr>강남</vt:lpstr>
      <vt:lpstr>송파</vt:lpstr>
      <vt:lpstr>강동</vt:lpstr>
      <vt:lpstr>강동!Consolidate_Area</vt:lpstr>
      <vt:lpstr>강서!Consolidate_Area</vt:lpstr>
      <vt:lpstr>관악!Consolidate_Area</vt:lpstr>
      <vt:lpstr>광진!Consolidate_Area</vt:lpstr>
      <vt:lpstr>구로!Consolidate_Area</vt:lpstr>
      <vt:lpstr>금천!Consolidate_Area</vt:lpstr>
      <vt:lpstr>동작!Consolidate_Area</vt:lpstr>
      <vt:lpstr>마포!Consolidate_Area</vt:lpstr>
      <vt:lpstr>서대문!Consolidate_Area</vt:lpstr>
      <vt:lpstr>서초!Consolidate_Area</vt:lpstr>
      <vt:lpstr>성동!Consolidate_Area</vt:lpstr>
      <vt:lpstr>성북!Consolidate_Area</vt:lpstr>
      <vt:lpstr>송파!Consolidate_Area</vt:lpstr>
      <vt:lpstr>양천!Consolidate_Area</vt:lpstr>
      <vt:lpstr>은평!Consolidate_Area</vt:lpstr>
      <vt:lpstr>종로!Consolidate_Area</vt:lpstr>
      <vt:lpstr>중랑!Consolidate_Area</vt:lpstr>
      <vt:lpstr>추진개요!Consolidate_Area</vt:lpstr>
      <vt:lpstr>회사별정리!Consolidate_Area</vt:lpstr>
      <vt:lpstr>강남!Print_Area</vt:lpstr>
      <vt:lpstr>강동!Print_Area</vt:lpstr>
      <vt:lpstr>강북!Print_Area</vt:lpstr>
      <vt:lpstr>강서!Print_Area</vt:lpstr>
      <vt:lpstr>관악!Print_Area</vt:lpstr>
      <vt:lpstr>광진!Print_Area</vt:lpstr>
      <vt:lpstr>구로!Print_Area</vt:lpstr>
      <vt:lpstr>금천!Print_Area</vt:lpstr>
      <vt:lpstr>노원!Print_Area</vt:lpstr>
      <vt:lpstr>도봉!Print_Area</vt:lpstr>
      <vt:lpstr>동대문!Print_Area</vt:lpstr>
      <vt:lpstr>동작!Print_Area</vt:lpstr>
      <vt:lpstr>마포!Print_Area</vt:lpstr>
      <vt:lpstr>서대문!Print_Area</vt:lpstr>
      <vt:lpstr>서초!Print_Area</vt:lpstr>
      <vt:lpstr>성동!Print_Area</vt:lpstr>
      <vt:lpstr>성북!Print_Area</vt:lpstr>
      <vt:lpstr>송파!Print_Area</vt:lpstr>
      <vt:lpstr>양천!Print_Area</vt:lpstr>
      <vt:lpstr>영등포!Print_Area</vt:lpstr>
      <vt:lpstr>용산!Print_Area</vt:lpstr>
      <vt:lpstr>은평!Print_Area</vt:lpstr>
      <vt:lpstr>종로!Print_Area</vt:lpstr>
      <vt:lpstr>중구!Print_Area</vt:lpstr>
      <vt:lpstr>중랑!Print_Area</vt:lpstr>
      <vt:lpstr>추진개요!Print_Area</vt:lpstr>
      <vt:lpstr>표지!Print_Area</vt:lpstr>
      <vt:lpstr>회사별정리!Print_Area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45</cp:revision>
  <cp:lastPrinted>2017-03-25T01:24:51Z</cp:lastPrinted>
  <dcterms:created xsi:type="dcterms:W3CDTF">2001-10-27T00:08:48Z</dcterms:created>
  <dcterms:modified xsi:type="dcterms:W3CDTF">2017-03-25T01:25:19Z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-1908040208</vt:i4>
  </property>
  <property fmtid="{D5CDD505-2E9C-101B-9397-08002B2CF9AE}" pid="3" name="_NewReviewCycle">
    <vt:lpwstr/>
  </property>
  <property fmtid="{D5CDD505-2E9C-101B-9397-08002B2CF9AE}" pid="4" name="_EmailSubject">
    <vt:lpwstr>서울5사 2개년 계획 file 정리</vt:lpwstr>
  </property>
  <property fmtid="{D5CDD505-2E9C-101B-9397-08002B2CF9AE}" pid="5" name="_AuthorEmail">
    <vt:lpwstr>jh7.choi@sk.com</vt:lpwstr>
  </property>
  <property fmtid="{D5CDD505-2E9C-101B-9397-08002B2CF9AE}" pid="6" name="_AuthorEmailDisplayName">
    <vt:lpwstr>최재혁(B1500)/전략경영팀</vt:lpwstr>
  </property>
  <property fmtid="{D5CDD505-2E9C-101B-9397-08002B2CF9AE}" pid="7" name="_PreviousAdHocReviewCycleID">
    <vt:i4>-153796886</vt:i4>
  </property>
  <property fmtid="{D5CDD505-2E9C-101B-9397-08002B2CF9AE}" pid="8" name="_ReviewingToolsShownOnce">
    <vt:lpwstr/>
  </property>
</Properties>
</file>