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7470" windowHeight="4920" firstSheet="1" activeTab="1"/>
  </bookViews>
  <sheets>
    <sheet name="수거개(발생수량 작성시트)" sheetId="1" r:id="rId1"/>
    <sheet name="수거량" sheetId="2" r:id="rId2"/>
    <sheet name="그래프" sheetId="3" r:id="rId3"/>
  </sheets>
  <calcPr calcId="125725" iterateDelta="1.0000000474974513E-3"/>
</workbook>
</file>

<file path=xl/calcChain.xml><?xml version="1.0" encoding="utf-8"?>
<calcChain xmlns="http://schemas.openxmlformats.org/spreadsheetml/2006/main">
  <c r="F4" i="3"/>
  <c r="F5"/>
  <c r="E4"/>
  <c r="E5"/>
  <c r="E3"/>
  <c r="D4"/>
  <c r="D5"/>
  <c r="D3"/>
  <c r="C4"/>
  <c r="C5"/>
  <c r="C3"/>
  <c r="G74" i="2"/>
  <c r="H74"/>
  <c r="I74"/>
  <c r="K74"/>
  <c r="J74" s="1"/>
  <c r="L74"/>
  <c r="M74"/>
  <c r="O74"/>
  <c r="N74" s="1"/>
  <c r="P74"/>
  <c r="Q74"/>
  <c r="S74"/>
  <c r="T74"/>
  <c r="U74"/>
  <c r="G69"/>
  <c r="H69"/>
  <c r="I69"/>
  <c r="K69"/>
  <c r="L69"/>
  <c r="M69"/>
  <c r="O69"/>
  <c r="P69"/>
  <c r="Q69"/>
  <c r="N69" s="1"/>
  <c r="R69"/>
  <c r="S69"/>
  <c r="T69"/>
  <c r="U69"/>
  <c r="Q70"/>
  <c r="G71"/>
  <c r="H71"/>
  <c r="I71"/>
  <c r="K71"/>
  <c r="L71"/>
  <c r="M71"/>
  <c r="O71"/>
  <c r="P71"/>
  <c r="Q71"/>
  <c r="S71"/>
  <c r="T71"/>
  <c r="U71"/>
  <c r="J72"/>
  <c r="Q72"/>
  <c r="J73"/>
  <c r="N73"/>
  <c r="Q73"/>
  <c r="R73"/>
  <c r="N72" l="1"/>
  <c r="N71"/>
  <c r="N70"/>
  <c r="J69"/>
  <c r="J71"/>
  <c r="J70"/>
  <c r="R74"/>
  <c r="R72"/>
  <c r="R71"/>
  <c r="F3" i="3" s="1"/>
  <c r="R70" i="2"/>
  <c r="G65" l="1"/>
  <c r="G64"/>
  <c r="H65" l="1"/>
  <c r="I65"/>
  <c r="F65" s="1"/>
  <c r="U68"/>
  <c r="T68"/>
  <c r="S68"/>
  <c r="Q68"/>
  <c r="P68"/>
  <c r="O68"/>
  <c r="M68"/>
  <c r="L68"/>
  <c r="K68"/>
  <c r="I68"/>
  <c r="H68"/>
  <c r="G68"/>
  <c r="U67"/>
  <c r="T67"/>
  <c r="S67"/>
  <c r="Q67"/>
  <c r="P67"/>
  <c r="O67"/>
  <c r="M67"/>
  <c r="L67"/>
  <c r="K67"/>
  <c r="I67"/>
  <c r="H67"/>
  <c r="G67"/>
  <c r="U66"/>
  <c r="T66"/>
  <c r="S66"/>
  <c r="Q66"/>
  <c r="P66"/>
  <c r="O66"/>
  <c r="M66"/>
  <c r="L66"/>
  <c r="K66"/>
  <c r="I66"/>
  <c r="H66"/>
  <c r="G66"/>
  <c r="U65"/>
  <c r="T65"/>
  <c r="S65"/>
  <c r="Q65"/>
  <c r="P65"/>
  <c r="O65"/>
  <c r="M65"/>
  <c r="L65"/>
  <c r="K65"/>
  <c r="U64"/>
  <c r="T64"/>
  <c r="S64"/>
  <c r="Q64"/>
  <c r="P64"/>
  <c r="O64"/>
  <c r="M64"/>
  <c r="L64"/>
  <c r="K64"/>
  <c r="I64"/>
  <c r="H64"/>
  <c r="U63"/>
  <c r="T63"/>
  <c r="S63"/>
  <c r="Q63"/>
  <c r="P63"/>
  <c r="O63"/>
  <c r="M63"/>
  <c r="L63"/>
  <c r="K63"/>
  <c r="I63"/>
  <c r="H63"/>
  <c r="G63"/>
  <c r="U62"/>
  <c r="T62"/>
  <c r="S62"/>
  <c r="Q62"/>
  <c r="P62"/>
  <c r="O62"/>
  <c r="M62"/>
  <c r="L62"/>
  <c r="K62"/>
  <c r="I62"/>
  <c r="H62"/>
  <c r="G62"/>
  <c r="U61"/>
  <c r="T61"/>
  <c r="S61"/>
  <c r="Q61"/>
  <c r="P61"/>
  <c r="O61"/>
  <c r="M61"/>
  <c r="L61"/>
  <c r="K61"/>
  <c r="I61"/>
  <c r="H61"/>
  <c r="G61"/>
  <c r="U60"/>
  <c r="T60"/>
  <c r="S60"/>
  <c r="Q60"/>
  <c r="P60"/>
  <c r="O60"/>
  <c r="M60"/>
  <c r="L60"/>
  <c r="K60"/>
  <c r="I60"/>
  <c r="H60"/>
  <c r="G60"/>
  <c r="U59"/>
  <c r="T59"/>
  <c r="S59"/>
  <c r="Q59"/>
  <c r="P59"/>
  <c r="O59"/>
  <c r="M59"/>
  <c r="L59"/>
  <c r="K59"/>
  <c r="I59"/>
  <c r="H59"/>
  <c r="G59"/>
  <c r="U58"/>
  <c r="T58"/>
  <c r="S58"/>
  <c r="Q58"/>
  <c r="P58"/>
  <c r="O58"/>
  <c r="M58"/>
  <c r="L58"/>
  <c r="K58"/>
  <c r="I58"/>
  <c r="H58"/>
  <c r="G58"/>
  <c r="U57"/>
  <c r="T57"/>
  <c r="S57"/>
  <c r="Q57"/>
  <c r="P57"/>
  <c r="O57"/>
  <c r="M57"/>
  <c r="L57"/>
  <c r="K57"/>
  <c r="I57"/>
  <c r="H57"/>
  <c r="G57"/>
  <c r="U56"/>
  <c r="T56"/>
  <c r="S56"/>
  <c r="Q56"/>
  <c r="P56"/>
  <c r="O56"/>
  <c r="M56"/>
  <c r="L56"/>
  <c r="K56"/>
  <c r="I56"/>
  <c r="H56"/>
  <c r="G56"/>
  <c r="U55"/>
  <c r="T55"/>
  <c r="S55"/>
  <c r="Q55"/>
  <c r="P55"/>
  <c r="O55"/>
  <c r="M55"/>
  <c r="L55"/>
  <c r="K55"/>
  <c r="I55"/>
  <c r="H55"/>
  <c r="G55"/>
  <c r="U54"/>
  <c r="T54"/>
  <c r="S54"/>
  <c r="Q54"/>
  <c r="P54"/>
  <c r="O54"/>
  <c r="M54"/>
  <c r="L54"/>
  <c r="K54"/>
  <c r="I54"/>
  <c r="H54"/>
  <c r="G54"/>
  <c r="U53"/>
  <c r="T53"/>
  <c r="S53"/>
  <c r="Q53"/>
  <c r="P53"/>
  <c r="O53"/>
  <c r="M53"/>
  <c r="L53"/>
  <c r="K53"/>
  <c r="I53"/>
  <c r="H53"/>
  <c r="G53"/>
  <c r="U52"/>
  <c r="T52"/>
  <c r="S52"/>
  <c r="Q52"/>
  <c r="P52"/>
  <c r="O52"/>
  <c r="M52"/>
  <c r="L52"/>
  <c r="K52"/>
  <c r="I52"/>
  <c r="H52"/>
  <c r="G52"/>
  <c r="U51"/>
  <c r="T51"/>
  <c r="S51"/>
  <c r="Q51"/>
  <c r="P51"/>
  <c r="O51"/>
  <c r="M51"/>
  <c r="L51"/>
  <c r="K51"/>
  <c r="I51"/>
  <c r="H51"/>
  <c r="G51"/>
  <c r="U50"/>
  <c r="T50"/>
  <c r="S50"/>
  <c r="Q50"/>
  <c r="P50"/>
  <c r="O50"/>
  <c r="M50"/>
  <c r="L50"/>
  <c r="K50"/>
  <c r="I50"/>
  <c r="H50"/>
  <c r="G50"/>
  <c r="U49"/>
  <c r="T49"/>
  <c r="S49"/>
  <c r="Q49"/>
  <c r="P49"/>
  <c r="O49"/>
  <c r="M49"/>
  <c r="L49"/>
  <c r="K49"/>
  <c r="I49"/>
  <c r="H49"/>
  <c r="G49"/>
  <c r="U48"/>
  <c r="T48"/>
  <c r="S48"/>
  <c r="Q48"/>
  <c r="P48"/>
  <c r="O48"/>
  <c r="M48"/>
  <c r="L48"/>
  <c r="K48"/>
  <c r="I48"/>
  <c r="H48"/>
  <c r="G48"/>
  <c r="U47"/>
  <c r="T47"/>
  <c r="S47"/>
  <c r="Q47"/>
  <c r="P47"/>
  <c r="O47"/>
  <c r="M47"/>
  <c r="L47"/>
  <c r="K47"/>
  <c r="I47"/>
  <c r="H47"/>
  <c r="G47"/>
  <c r="U46"/>
  <c r="T46"/>
  <c r="S46"/>
  <c r="Q46"/>
  <c r="P46"/>
  <c r="O46"/>
  <c r="M46"/>
  <c r="L46"/>
  <c r="K46"/>
  <c r="I46"/>
  <c r="H46"/>
  <c r="G46"/>
  <c r="U45"/>
  <c r="T45"/>
  <c r="S45"/>
  <c r="Q45"/>
  <c r="P45"/>
  <c r="O45"/>
  <c r="M45"/>
  <c r="L45"/>
  <c r="K45"/>
  <c r="I45"/>
  <c r="H45"/>
  <c r="G45"/>
  <c r="U44"/>
  <c r="T44"/>
  <c r="S44"/>
  <c r="Q44"/>
  <c r="P44"/>
  <c r="O44"/>
  <c r="M44"/>
  <c r="L44"/>
  <c r="K44"/>
  <c r="I44"/>
  <c r="H44"/>
  <c r="G44"/>
  <c r="U43"/>
  <c r="T43"/>
  <c r="S43"/>
  <c r="Q43"/>
  <c r="P43"/>
  <c r="O43"/>
  <c r="M43"/>
  <c r="L43"/>
  <c r="K43"/>
  <c r="I43"/>
  <c r="H43"/>
  <c r="G43"/>
  <c r="U42"/>
  <c r="T42"/>
  <c r="S42"/>
  <c r="Q42"/>
  <c r="P42"/>
  <c r="O42"/>
  <c r="M42"/>
  <c r="L42"/>
  <c r="K42"/>
  <c r="I42"/>
  <c r="H42"/>
  <c r="G42"/>
  <c r="U41"/>
  <c r="T41"/>
  <c r="S41"/>
  <c r="Q41"/>
  <c r="P41"/>
  <c r="O41"/>
  <c r="M41"/>
  <c r="L41"/>
  <c r="K41"/>
  <c r="I41"/>
  <c r="H41"/>
  <c r="G41"/>
  <c r="U40"/>
  <c r="T40"/>
  <c r="S40"/>
  <c r="Q40"/>
  <c r="P40"/>
  <c r="O40"/>
  <c r="M40"/>
  <c r="L40"/>
  <c r="K40"/>
  <c r="I40"/>
  <c r="H40"/>
  <c r="G40"/>
  <c r="U39"/>
  <c r="T39"/>
  <c r="S39"/>
  <c r="Q39"/>
  <c r="P39"/>
  <c r="O39"/>
  <c r="M39"/>
  <c r="L39"/>
  <c r="K39"/>
  <c r="I39"/>
  <c r="H39"/>
  <c r="G39"/>
  <c r="U38"/>
  <c r="T38"/>
  <c r="S38"/>
  <c r="Q38"/>
  <c r="P38"/>
  <c r="O38"/>
  <c r="M38"/>
  <c r="L38"/>
  <c r="K38"/>
  <c r="I38"/>
  <c r="H38"/>
  <c r="G38"/>
  <c r="U37"/>
  <c r="T37"/>
  <c r="S37"/>
  <c r="Q37"/>
  <c r="P37"/>
  <c r="O37"/>
  <c r="M37"/>
  <c r="L37"/>
  <c r="K37"/>
  <c r="I37"/>
  <c r="H37"/>
  <c r="G37"/>
  <c r="U36"/>
  <c r="T36"/>
  <c r="S36"/>
  <c r="Q36"/>
  <c r="P36"/>
  <c r="O36"/>
  <c r="M36"/>
  <c r="L36"/>
  <c r="K36"/>
  <c r="I36"/>
  <c r="H36"/>
  <c r="G36"/>
  <c r="U35"/>
  <c r="T35"/>
  <c r="S35"/>
  <c r="Q35"/>
  <c r="P35"/>
  <c r="O35"/>
  <c r="M35"/>
  <c r="L35"/>
  <c r="K35"/>
  <c r="I35"/>
  <c r="H35"/>
  <c r="G35"/>
  <c r="U34"/>
  <c r="T34"/>
  <c r="S34"/>
  <c r="Q34"/>
  <c r="P34"/>
  <c r="O34"/>
  <c r="M34"/>
  <c r="L34"/>
  <c r="K34"/>
  <c r="I34"/>
  <c r="H34"/>
  <c r="G34"/>
  <c r="U33"/>
  <c r="T33"/>
  <c r="S33"/>
  <c r="Q33"/>
  <c r="P33"/>
  <c r="O33"/>
  <c r="M33"/>
  <c r="L33"/>
  <c r="K33"/>
  <c r="I33"/>
  <c r="H33"/>
  <c r="G33"/>
  <c r="U32"/>
  <c r="T32"/>
  <c r="S32"/>
  <c r="Q32"/>
  <c r="P32"/>
  <c r="O32"/>
  <c r="M32"/>
  <c r="L32"/>
  <c r="K32"/>
  <c r="I32"/>
  <c r="H32"/>
  <c r="G32"/>
  <c r="U31"/>
  <c r="T31"/>
  <c r="S31"/>
  <c r="Q31"/>
  <c r="P31"/>
  <c r="O31"/>
  <c r="M31"/>
  <c r="L31"/>
  <c r="K31"/>
  <c r="I31"/>
  <c r="H31"/>
  <c r="G31"/>
  <c r="U30"/>
  <c r="T30"/>
  <c r="S30"/>
  <c r="Q30"/>
  <c r="P30"/>
  <c r="O30"/>
  <c r="M30"/>
  <c r="L30"/>
  <c r="K30"/>
  <c r="I30"/>
  <c r="H30"/>
  <c r="G30"/>
  <c r="U29"/>
  <c r="T29"/>
  <c r="S29"/>
  <c r="Q29"/>
  <c r="P29"/>
  <c r="O29"/>
  <c r="M29"/>
  <c r="L29"/>
  <c r="K29"/>
  <c r="I29"/>
  <c r="H29"/>
  <c r="G29"/>
  <c r="U28"/>
  <c r="T28"/>
  <c r="S28"/>
  <c r="Q28"/>
  <c r="P28"/>
  <c r="O28"/>
  <c r="M28"/>
  <c r="L28"/>
  <c r="K28"/>
  <c r="I28"/>
  <c r="H28"/>
  <c r="G28"/>
  <c r="U27"/>
  <c r="T27"/>
  <c r="S27"/>
  <c r="Q27"/>
  <c r="P27"/>
  <c r="O27"/>
  <c r="M27"/>
  <c r="L27"/>
  <c r="K27"/>
  <c r="I27"/>
  <c r="H27"/>
  <c r="G27"/>
  <c r="U26"/>
  <c r="T26"/>
  <c r="S26"/>
  <c r="Q26"/>
  <c r="P26"/>
  <c r="O26"/>
  <c r="M26"/>
  <c r="L26"/>
  <c r="K26"/>
  <c r="I26"/>
  <c r="H26"/>
  <c r="G26"/>
  <c r="U25"/>
  <c r="T25"/>
  <c r="S25"/>
  <c r="Q25"/>
  <c r="P25"/>
  <c r="O25"/>
  <c r="M25"/>
  <c r="L25"/>
  <c r="K25"/>
  <c r="I25"/>
  <c r="H25"/>
  <c r="G25"/>
  <c r="U24"/>
  <c r="T24"/>
  <c r="S24"/>
  <c r="Q24"/>
  <c r="P24"/>
  <c r="O24"/>
  <c r="M24"/>
  <c r="L24"/>
  <c r="K24"/>
  <c r="I24"/>
  <c r="H24"/>
  <c r="G24"/>
  <c r="U23"/>
  <c r="T23"/>
  <c r="S23"/>
  <c r="Q23"/>
  <c r="P23"/>
  <c r="O23"/>
  <c r="M23"/>
  <c r="L23"/>
  <c r="K23"/>
  <c r="I23"/>
  <c r="H23"/>
  <c r="G23"/>
  <c r="U22"/>
  <c r="T22"/>
  <c r="S22"/>
  <c r="Q22"/>
  <c r="P22"/>
  <c r="O22"/>
  <c r="M22"/>
  <c r="L22"/>
  <c r="K22"/>
  <c r="I22"/>
  <c r="H22"/>
  <c r="G22"/>
  <c r="U21"/>
  <c r="T21"/>
  <c r="S21"/>
  <c r="Q21"/>
  <c r="P21"/>
  <c r="O21"/>
  <c r="M21"/>
  <c r="L21"/>
  <c r="K21"/>
  <c r="I21"/>
  <c r="H21"/>
  <c r="G21"/>
  <c r="U20"/>
  <c r="T20"/>
  <c r="S20"/>
  <c r="Q20"/>
  <c r="P20"/>
  <c r="O20"/>
  <c r="M20"/>
  <c r="L20"/>
  <c r="K20"/>
  <c r="I20"/>
  <c r="H20"/>
  <c r="G20"/>
  <c r="U19"/>
  <c r="T19"/>
  <c r="S19"/>
  <c r="Q19"/>
  <c r="P19"/>
  <c r="O19"/>
  <c r="M19"/>
  <c r="L19"/>
  <c r="K19"/>
  <c r="I19"/>
  <c r="H19"/>
  <c r="G19"/>
  <c r="U18"/>
  <c r="T18"/>
  <c r="S18"/>
  <c r="Q18"/>
  <c r="P18"/>
  <c r="O18"/>
  <c r="M18"/>
  <c r="L18"/>
  <c r="K18"/>
  <c r="I18"/>
  <c r="H18"/>
  <c r="G18"/>
  <c r="U17"/>
  <c r="T17"/>
  <c r="S17"/>
  <c r="Q17"/>
  <c r="P17"/>
  <c r="O17"/>
  <c r="M17"/>
  <c r="L17"/>
  <c r="K17"/>
  <c r="I17"/>
  <c r="H17"/>
  <c r="G17"/>
  <c r="U16"/>
  <c r="T16"/>
  <c r="S16"/>
  <c r="Q16"/>
  <c r="P16"/>
  <c r="O16"/>
  <c r="M16"/>
  <c r="L16"/>
  <c r="K16"/>
  <c r="I16"/>
  <c r="H16"/>
  <c r="G16"/>
  <c r="U15"/>
  <c r="T15"/>
  <c r="S15"/>
  <c r="Q15"/>
  <c r="P15"/>
  <c r="O15"/>
  <c r="M15"/>
  <c r="L15"/>
  <c r="K15"/>
  <c r="I15"/>
  <c r="H15"/>
  <c r="G15"/>
  <c r="U14"/>
  <c r="T14"/>
  <c r="S14"/>
  <c r="Q14"/>
  <c r="P14"/>
  <c r="O14"/>
  <c r="M14"/>
  <c r="L14"/>
  <c r="K14"/>
  <c r="I14"/>
  <c r="H14"/>
  <c r="G14"/>
  <c r="U13"/>
  <c r="T13"/>
  <c r="S13"/>
  <c r="Q13"/>
  <c r="P13"/>
  <c r="O13"/>
  <c r="M13"/>
  <c r="L13"/>
  <c r="K13"/>
  <c r="I13"/>
  <c r="H13"/>
  <c r="G13"/>
  <c r="U12"/>
  <c r="T12"/>
  <c r="S12"/>
  <c r="Q12"/>
  <c r="P12"/>
  <c r="O12"/>
  <c r="M12"/>
  <c r="L12"/>
  <c r="K12"/>
  <c r="I12"/>
  <c r="H12"/>
  <c r="G12"/>
  <c r="U11"/>
  <c r="T11"/>
  <c r="S11"/>
  <c r="Q11"/>
  <c r="P11"/>
  <c r="O11"/>
  <c r="M11"/>
  <c r="L11"/>
  <c r="K11"/>
  <c r="I11"/>
  <c r="H11"/>
  <c r="G11"/>
  <c r="U10"/>
  <c r="T10"/>
  <c r="S10"/>
  <c r="Q10"/>
  <c r="P10"/>
  <c r="O10"/>
  <c r="M10"/>
  <c r="L10"/>
  <c r="K10"/>
  <c r="I10"/>
  <c r="H10"/>
  <c r="G10"/>
  <c r="U9"/>
  <c r="T9"/>
  <c r="S9"/>
  <c r="Q9"/>
  <c r="P9"/>
  <c r="O9"/>
  <c r="M9"/>
  <c r="L9"/>
  <c r="K9"/>
  <c r="I9"/>
  <c r="H9"/>
  <c r="G9"/>
  <c r="U8"/>
  <c r="T8"/>
  <c r="S8"/>
  <c r="Q8"/>
  <c r="P8"/>
  <c r="O8"/>
  <c r="M8"/>
  <c r="L8"/>
  <c r="K8"/>
  <c r="I8"/>
  <c r="H8"/>
  <c r="G8"/>
  <c r="U7"/>
  <c r="T7"/>
  <c r="S7"/>
  <c r="Q7"/>
  <c r="P7"/>
  <c r="O7"/>
  <c r="M7"/>
  <c r="L7"/>
  <c r="K7"/>
  <c r="I7"/>
  <c r="H7"/>
  <c r="G7"/>
  <c r="U6"/>
  <c r="T6"/>
  <c r="S6"/>
  <c r="Q6"/>
  <c r="P6"/>
  <c r="O6"/>
  <c r="M6"/>
  <c r="L6"/>
  <c r="K6"/>
  <c r="I6"/>
  <c r="H6"/>
  <c r="G6"/>
  <c r="U5"/>
  <c r="T5"/>
  <c r="S5"/>
  <c r="Q5"/>
  <c r="P5"/>
  <c r="O5"/>
  <c r="M5"/>
  <c r="L5"/>
  <c r="K5"/>
  <c r="I5"/>
  <c r="H5"/>
  <c r="G5"/>
  <c r="U4"/>
  <c r="T4"/>
  <c r="S4"/>
  <c r="Q4"/>
  <c r="P4"/>
  <c r="O4"/>
  <c r="M4"/>
  <c r="L4"/>
  <c r="K4"/>
  <c r="I4"/>
  <c r="H4"/>
  <c r="G4"/>
  <c r="U3"/>
  <c r="T3"/>
  <c r="S3"/>
  <c r="Q3"/>
  <c r="P3"/>
  <c r="O3"/>
  <c r="M3"/>
  <c r="L3"/>
  <c r="K3"/>
  <c r="I3"/>
  <c r="H3"/>
  <c r="G3"/>
  <c r="R74" i="1"/>
  <c r="N74"/>
  <c r="J74"/>
  <c r="F74"/>
  <c r="E74"/>
  <c r="D74"/>
  <c r="C74"/>
  <c r="B74"/>
  <c r="R73"/>
  <c r="N73"/>
  <c r="J73"/>
  <c r="F73"/>
  <c r="E73"/>
  <c r="D73"/>
  <c r="C73"/>
  <c r="B73"/>
  <c r="R72"/>
  <c r="N72"/>
  <c r="J72"/>
  <c r="F72"/>
  <c r="E72"/>
  <c r="D72"/>
  <c r="C72"/>
  <c r="B72"/>
  <c r="R71"/>
  <c r="N71"/>
  <c r="J71"/>
  <c r="F71"/>
  <c r="E71"/>
  <c r="D71"/>
  <c r="C71"/>
  <c r="R70"/>
  <c r="N70"/>
  <c r="J70"/>
  <c r="F70"/>
  <c r="E70"/>
  <c r="D70"/>
  <c r="C70"/>
  <c r="R69"/>
  <c r="N69"/>
  <c r="J69"/>
  <c r="F69"/>
  <c r="E69"/>
  <c r="D69"/>
  <c r="C69"/>
  <c r="R68"/>
  <c r="N68"/>
  <c r="J68"/>
  <c r="F68"/>
  <c r="E68"/>
  <c r="D68"/>
  <c r="C68"/>
  <c r="R67"/>
  <c r="N67"/>
  <c r="J67"/>
  <c r="F67"/>
  <c r="E67"/>
  <c r="D67"/>
  <c r="C67"/>
  <c r="R66"/>
  <c r="N66"/>
  <c r="J66"/>
  <c r="F66"/>
  <c r="E66"/>
  <c r="D66"/>
  <c r="C66"/>
  <c r="R65"/>
  <c r="N65"/>
  <c r="J65"/>
  <c r="F65"/>
  <c r="E65"/>
  <c r="D65"/>
  <c r="C65"/>
  <c r="R64"/>
  <c r="N64"/>
  <c r="J64"/>
  <c r="F64"/>
  <c r="E64"/>
  <c r="D64"/>
  <c r="C64"/>
  <c r="B64"/>
  <c r="R63"/>
  <c r="N63"/>
  <c r="J63"/>
  <c r="F63"/>
  <c r="E63"/>
  <c r="D63"/>
  <c r="C63"/>
  <c r="B63"/>
  <c r="R62"/>
  <c r="N62"/>
  <c r="J62"/>
  <c r="F62"/>
  <c r="E62"/>
  <c r="E62" i="2" s="1"/>
  <c r="D62" i="1"/>
  <c r="D62" i="2" s="1"/>
  <c r="C62" i="1"/>
  <c r="C62" i="2" s="1"/>
  <c r="B62" i="1"/>
  <c r="R61"/>
  <c r="N61"/>
  <c r="J61"/>
  <c r="F61"/>
  <c r="E61"/>
  <c r="E61" i="2" s="1"/>
  <c r="D61" i="1"/>
  <c r="D61" i="2" s="1"/>
  <c r="C61" i="1"/>
  <c r="C61" i="2" s="1"/>
  <c r="B61" i="1"/>
  <c r="R60"/>
  <c r="N60"/>
  <c r="J60"/>
  <c r="F60"/>
  <c r="E60"/>
  <c r="E60" i="2" s="1"/>
  <c r="D60" i="1"/>
  <c r="D60" i="2" s="1"/>
  <c r="C60" i="1"/>
  <c r="C60" i="2" s="1"/>
  <c r="B60" i="1"/>
  <c r="R59"/>
  <c r="N59"/>
  <c r="J59"/>
  <c r="F59"/>
  <c r="E59"/>
  <c r="E59" i="2" s="1"/>
  <c r="D59" i="1"/>
  <c r="D59" i="2" s="1"/>
  <c r="C59" i="1"/>
  <c r="C59" i="2" s="1"/>
  <c r="B59" i="1"/>
  <c r="R58"/>
  <c r="N58"/>
  <c r="J58"/>
  <c r="F58"/>
  <c r="E58"/>
  <c r="E58" i="2" s="1"/>
  <c r="D58" i="1"/>
  <c r="D58" i="2" s="1"/>
  <c r="C58" i="1"/>
  <c r="C58" i="2" s="1"/>
  <c r="B58" i="1"/>
  <c r="R57"/>
  <c r="N57"/>
  <c r="J57"/>
  <c r="F57"/>
  <c r="E57"/>
  <c r="E57" i="2" s="1"/>
  <c r="D57" i="1"/>
  <c r="D57" i="2" s="1"/>
  <c r="C57" i="1"/>
  <c r="C57" i="2" s="1"/>
  <c r="B57" i="1"/>
  <c r="R56"/>
  <c r="N56"/>
  <c r="J56"/>
  <c r="F56"/>
  <c r="E56"/>
  <c r="E56" i="2" s="1"/>
  <c r="D56" i="1"/>
  <c r="D56" i="2" s="1"/>
  <c r="C56" i="1"/>
  <c r="C56" i="2" s="1"/>
  <c r="B56" i="1"/>
  <c r="R55"/>
  <c r="N55"/>
  <c r="J55"/>
  <c r="F55"/>
  <c r="E55"/>
  <c r="E55" i="2" s="1"/>
  <c r="D55" i="1"/>
  <c r="D55" i="2" s="1"/>
  <c r="C55" i="1"/>
  <c r="C55" i="2" s="1"/>
  <c r="B55" i="1"/>
  <c r="R54"/>
  <c r="N54"/>
  <c r="J54"/>
  <c r="F54"/>
  <c r="E54"/>
  <c r="E54" i="2" s="1"/>
  <c r="D54" i="1"/>
  <c r="D54" i="2" s="1"/>
  <c r="C54" i="1"/>
  <c r="C54" i="2" s="1"/>
  <c r="B54" i="1"/>
  <c r="R53"/>
  <c r="N53"/>
  <c r="J53"/>
  <c r="F53"/>
  <c r="E53"/>
  <c r="E53" i="2" s="1"/>
  <c r="D53" i="1"/>
  <c r="D53" i="2" s="1"/>
  <c r="C53" i="1"/>
  <c r="C53" i="2" s="1"/>
  <c r="B53" i="1"/>
  <c r="R52"/>
  <c r="N52"/>
  <c r="J52"/>
  <c r="F52"/>
  <c r="E52"/>
  <c r="E52" i="2" s="1"/>
  <c r="D52" i="1"/>
  <c r="D52" i="2" s="1"/>
  <c r="C52" i="1"/>
  <c r="C52" i="2" s="1"/>
  <c r="B52" i="1"/>
  <c r="R51"/>
  <c r="N51"/>
  <c r="J51"/>
  <c r="F51"/>
  <c r="E51"/>
  <c r="E51" i="2" s="1"/>
  <c r="D51" i="1"/>
  <c r="D51" i="2" s="1"/>
  <c r="C51" i="1"/>
  <c r="C51" i="2" s="1"/>
  <c r="B51" i="1"/>
  <c r="R50"/>
  <c r="N50"/>
  <c r="J50"/>
  <c r="F50"/>
  <c r="E50"/>
  <c r="E50" i="2" s="1"/>
  <c r="D50" i="1"/>
  <c r="D50" i="2" s="1"/>
  <c r="C50" i="1"/>
  <c r="C50" i="2" s="1"/>
  <c r="B50" i="1"/>
  <c r="R49"/>
  <c r="N49"/>
  <c r="J49"/>
  <c r="F49"/>
  <c r="E49"/>
  <c r="E49" i="2" s="1"/>
  <c r="D49" i="1"/>
  <c r="D49" i="2" s="1"/>
  <c r="C49" i="1"/>
  <c r="C49" i="2" s="1"/>
  <c r="B49" i="1"/>
  <c r="R48"/>
  <c r="N48"/>
  <c r="J48"/>
  <c r="F48"/>
  <c r="E48"/>
  <c r="E48" i="2" s="1"/>
  <c r="D48" i="1"/>
  <c r="D48" i="2" s="1"/>
  <c r="C48" i="1"/>
  <c r="B48" s="1"/>
  <c r="R47"/>
  <c r="N47"/>
  <c r="J47"/>
  <c r="F47"/>
  <c r="E47"/>
  <c r="E47" i="2" s="1"/>
  <c r="D47" i="1"/>
  <c r="D47" i="2" s="1"/>
  <c r="C47" i="1"/>
  <c r="B47" s="1"/>
  <c r="R46"/>
  <c r="N46"/>
  <c r="J46"/>
  <c r="F46"/>
  <c r="E46"/>
  <c r="E46" i="2" s="1"/>
  <c r="D46" i="1"/>
  <c r="D46" i="2" s="1"/>
  <c r="C46" i="1"/>
  <c r="B46" s="1"/>
  <c r="R45"/>
  <c r="N45"/>
  <c r="J45"/>
  <c r="F45"/>
  <c r="E45"/>
  <c r="E45" i="2" s="1"/>
  <c r="D45" i="1"/>
  <c r="D45" i="2" s="1"/>
  <c r="C45" i="1"/>
  <c r="B45" s="1"/>
  <c r="R44"/>
  <c r="N44"/>
  <c r="J44"/>
  <c r="F44"/>
  <c r="E44"/>
  <c r="E44" i="2" s="1"/>
  <c r="D44" i="1"/>
  <c r="D44" i="2" s="1"/>
  <c r="C44" i="1"/>
  <c r="B44" s="1"/>
  <c r="R43"/>
  <c r="N43"/>
  <c r="J43"/>
  <c r="F43"/>
  <c r="E43"/>
  <c r="E43" i="2" s="1"/>
  <c r="D43" i="1"/>
  <c r="D43" i="2" s="1"/>
  <c r="C43" i="1"/>
  <c r="B43" s="1"/>
  <c r="R42"/>
  <c r="N42"/>
  <c r="J42"/>
  <c r="F42"/>
  <c r="E42"/>
  <c r="E42" i="2" s="1"/>
  <c r="D42" i="1"/>
  <c r="D42" i="2" s="1"/>
  <c r="C42" i="1"/>
  <c r="B42" s="1"/>
  <c r="R41"/>
  <c r="N41"/>
  <c r="J41"/>
  <c r="F41"/>
  <c r="E41"/>
  <c r="E41" i="2" s="1"/>
  <c r="D41" i="1"/>
  <c r="D41" i="2" s="1"/>
  <c r="C41" i="1"/>
  <c r="B41" s="1"/>
  <c r="R40"/>
  <c r="N40"/>
  <c r="J40"/>
  <c r="F40"/>
  <c r="E40"/>
  <c r="E40" i="2" s="1"/>
  <c r="D40" i="1"/>
  <c r="D40" i="2" s="1"/>
  <c r="C40" i="1"/>
  <c r="B40" s="1"/>
  <c r="R39"/>
  <c r="N39"/>
  <c r="J39"/>
  <c r="F39"/>
  <c r="E39"/>
  <c r="E39" i="2" s="1"/>
  <c r="D39" i="1"/>
  <c r="D39" i="2" s="1"/>
  <c r="C39" i="1"/>
  <c r="B39" s="1"/>
  <c r="R38"/>
  <c r="N38"/>
  <c r="J38"/>
  <c r="F38"/>
  <c r="E38"/>
  <c r="E38" i="2" s="1"/>
  <c r="D38" i="1"/>
  <c r="D38" i="2" s="1"/>
  <c r="C38" i="1"/>
  <c r="B38" s="1"/>
  <c r="R37"/>
  <c r="N37"/>
  <c r="J37"/>
  <c r="F37"/>
  <c r="E37"/>
  <c r="E37" i="2" s="1"/>
  <c r="D37" i="1"/>
  <c r="D37" i="2" s="1"/>
  <c r="C37" i="1"/>
  <c r="B37" s="1"/>
  <c r="R36"/>
  <c r="N36"/>
  <c r="J36"/>
  <c r="F36"/>
  <c r="E36"/>
  <c r="E36" i="2" s="1"/>
  <c r="D36" i="1"/>
  <c r="D36" i="2" s="1"/>
  <c r="C36" i="1"/>
  <c r="B36" s="1"/>
  <c r="R35"/>
  <c r="N35"/>
  <c r="J35"/>
  <c r="F35"/>
  <c r="E35"/>
  <c r="E35" i="2" s="1"/>
  <c r="D35" i="1"/>
  <c r="D35" i="2" s="1"/>
  <c r="C35" i="1"/>
  <c r="B35" s="1"/>
  <c r="R34"/>
  <c r="N34"/>
  <c r="J34"/>
  <c r="F34"/>
  <c r="E34"/>
  <c r="E34" i="2" s="1"/>
  <c r="D34" i="1"/>
  <c r="D34" i="2" s="1"/>
  <c r="C34" i="1"/>
  <c r="B34" s="1"/>
  <c r="R33"/>
  <c r="N33"/>
  <c r="J33"/>
  <c r="F33"/>
  <c r="E33"/>
  <c r="E33" i="2" s="1"/>
  <c r="D33" i="1"/>
  <c r="D33" i="2" s="1"/>
  <c r="C33" i="1"/>
  <c r="B33" s="1"/>
  <c r="R32"/>
  <c r="N32"/>
  <c r="J32"/>
  <c r="F32"/>
  <c r="E32"/>
  <c r="E32" i="2" s="1"/>
  <c r="D32" i="1"/>
  <c r="D32" i="2" s="1"/>
  <c r="C32" i="1"/>
  <c r="B32" s="1"/>
  <c r="R31"/>
  <c r="N31"/>
  <c r="J31"/>
  <c r="F31"/>
  <c r="E31"/>
  <c r="E31" i="2" s="1"/>
  <c r="D31" i="1"/>
  <c r="D31" i="2" s="1"/>
  <c r="C31" i="1"/>
  <c r="B31" s="1"/>
  <c r="R30"/>
  <c r="N30"/>
  <c r="J30"/>
  <c r="F30"/>
  <c r="E30"/>
  <c r="E30" i="2" s="1"/>
  <c r="D30" i="1"/>
  <c r="D30" i="2" s="1"/>
  <c r="C30" i="1"/>
  <c r="B30" s="1"/>
  <c r="R29"/>
  <c r="N29"/>
  <c r="J29"/>
  <c r="F29"/>
  <c r="E29"/>
  <c r="E29" i="2" s="1"/>
  <c r="D29" i="1"/>
  <c r="D29" i="2" s="1"/>
  <c r="C29" i="1"/>
  <c r="B29" s="1"/>
  <c r="R28"/>
  <c r="N28"/>
  <c r="J28"/>
  <c r="F28"/>
  <c r="E28"/>
  <c r="E28" i="2" s="1"/>
  <c r="D28" i="1"/>
  <c r="D28" i="2" s="1"/>
  <c r="C28" i="1"/>
  <c r="B28" s="1"/>
  <c r="R27"/>
  <c r="N27"/>
  <c r="J27"/>
  <c r="F27"/>
  <c r="E27"/>
  <c r="E27" i="2" s="1"/>
  <c r="D27" i="1"/>
  <c r="D27" i="2" s="1"/>
  <c r="C27" i="1"/>
  <c r="B27" s="1"/>
  <c r="R26"/>
  <c r="N26"/>
  <c r="J26"/>
  <c r="F26"/>
  <c r="E26"/>
  <c r="E26" i="2" s="1"/>
  <c r="D26" i="1"/>
  <c r="D26" i="2" s="1"/>
  <c r="C26" i="1"/>
  <c r="B26" s="1"/>
  <c r="R25"/>
  <c r="N25"/>
  <c r="J25"/>
  <c r="F25"/>
  <c r="E25"/>
  <c r="E25" i="2" s="1"/>
  <c r="D25" i="1"/>
  <c r="D25" i="2" s="1"/>
  <c r="C25" i="1"/>
  <c r="B25" s="1"/>
  <c r="R24"/>
  <c r="N24"/>
  <c r="J24"/>
  <c r="F24"/>
  <c r="E24"/>
  <c r="E24" i="2" s="1"/>
  <c r="D24" i="1"/>
  <c r="D24" i="2" s="1"/>
  <c r="C24" i="1"/>
  <c r="B24" s="1"/>
  <c r="R23"/>
  <c r="N23"/>
  <c r="J23"/>
  <c r="F23"/>
  <c r="E23"/>
  <c r="E23" i="2" s="1"/>
  <c r="D23" i="1"/>
  <c r="D23" i="2" s="1"/>
  <c r="C23" i="1"/>
  <c r="B23" s="1"/>
  <c r="R22"/>
  <c r="N22"/>
  <c r="J22"/>
  <c r="F22"/>
  <c r="E22"/>
  <c r="E22" i="2" s="1"/>
  <c r="D22" i="1"/>
  <c r="D22" i="2" s="1"/>
  <c r="C22" i="1"/>
  <c r="B22" s="1"/>
  <c r="R21"/>
  <c r="N21"/>
  <c r="J21"/>
  <c r="F21"/>
  <c r="E21"/>
  <c r="E21" i="2" s="1"/>
  <c r="D21" i="1"/>
  <c r="D21" i="2" s="1"/>
  <c r="C21" i="1"/>
  <c r="B21" s="1"/>
  <c r="R20"/>
  <c r="N20"/>
  <c r="J20"/>
  <c r="F20"/>
  <c r="E20"/>
  <c r="E20" i="2" s="1"/>
  <c r="D20" i="1"/>
  <c r="D20" i="2" s="1"/>
  <c r="C20" i="1"/>
  <c r="B20" s="1"/>
  <c r="R19"/>
  <c r="N19"/>
  <c r="J19"/>
  <c r="F19"/>
  <c r="E19"/>
  <c r="E19" i="2" s="1"/>
  <c r="D19" i="1"/>
  <c r="D19" i="2" s="1"/>
  <c r="C19" i="1"/>
  <c r="B19" s="1"/>
  <c r="R18"/>
  <c r="N18"/>
  <c r="J18"/>
  <c r="F18"/>
  <c r="E18"/>
  <c r="E18" i="2" s="1"/>
  <c r="D18" i="1"/>
  <c r="D18" i="2" s="1"/>
  <c r="C18" i="1"/>
  <c r="B18" s="1"/>
  <c r="R17"/>
  <c r="N17"/>
  <c r="J17"/>
  <c r="F17"/>
  <c r="E17"/>
  <c r="E17" i="2" s="1"/>
  <c r="D17" i="1"/>
  <c r="D17" i="2" s="1"/>
  <c r="C17" i="1"/>
  <c r="B17" s="1"/>
  <c r="R16"/>
  <c r="N16"/>
  <c r="J16"/>
  <c r="F16"/>
  <c r="E16"/>
  <c r="E16" i="2" s="1"/>
  <c r="D16" i="1"/>
  <c r="D16" i="2" s="1"/>
  <c r="C16" i="1"/>
  <c r="B16" s="1"/>
  <c r="R15"/>
  <c r="N15"/>
  <c r="J15"/>
  <c r="F15"/>
  <c r="E15"/>
  <c r="E15" i="2" s="1"/>
  <c r="D15" i="1"/>
  <c r="D15" i="2" s="1"/>
  <c r="C15" i="1"/>
  <c r="B15" s="1"/>
  <c r="R14"/>
  <c r="N14"/>
  <c r="J14"/>
  <c r="F14"/>
  <c r="E14"/>
  <c r="E14" i="2" s="1"/>
  <c r="D14" i="1"/>
  <c r="D14" i="2" s="1"/>
  <c r="C14" i="1"/>
  <c r="B14" s="1"/>
  <c r="R13"/>
  <c r="N13"/>
  <c r="J13"/>
  <c r="F13"/>
  <c r="E13"/>
  <c r="E13" i="2" s="1"/>
  <c r="D13" i="1"/>
  <c r="D13" i="2" s="1"/>
  <c r="C13" i="1"/>
  <c r="B13" s="1"/>
  <c r="R12"/>
  <c r="N12"/>
  <c r="J12"/>
  <c r="F12"/>
  <c r="E12"/>
  <c r="E12" i="2" s="1"/>
  <c r="D12" i="1"/>
  <c r="D12" i="2" s="1"/>
  <c r="C12" i="1"/>
  <c r="B12" s="1"/>
  <c r="R11"/>
  <c r="N11"/>
  <c r="J11"/>
  <c r="F11"/>
  <c r="E11"/>
  <c r="E11" i="2" s="1"/>
  <c r="D11" i="1"/>
  <c r="D11" i="2" s="1"/>
  <c r="C11" i="1"/>
  <c r="B11" s="1"/>
  <c r="R10"/>
  <c r="N10"/>
  <c r="J10"/>
  <c r="F10"/>
  <c r="E10"/>
  <c r="E10" i="2" s="1"/>
  <c r="D10" i="1"/>
  <c r="D10" i="2" s="1"/>
  <c r="C10" i="1"/>
  <c r="B10" s="1"/>
  <c r="R9"/>
  <c r="N9"/>
  <c r="J9"/>
  <c r="F9"/>
  <c r="E9"/>
  <c r="E9" i="2" s="1"/>
  <c r="D9" i="1"/>
  <c r="D9" i="2" s="1"/>
  <c r="C9" i="1"/>
  <c r="B9" s="1"/>
  <c r="R8"/>
  <c r="N8"/>
  <c r="J8"/>
  <c r="F8"/>
  <c r="E8"/>
  <c r="E8" i="2" s="1"/>
  <c r="D8" i="1"/>
  <c r="D8" i="2" s="1"/>
  <c r="C8" i="1"/>
  <c r="B8" s="1"/>
  <c r="R7"/>
  <c r="N7"/>
  <c r="J7"/>
  <c r="F7"/>
  <c r="E7"/>
  <c r="E7" i="2" s="1"/>
  <c r="D7" i="1"/>
  <c r="D7" i="2" s="1"/>
  <c r="C7" i="1"/>
  <c r="B7" s="1"/>
  <c r="R6"/>
  <c r="N6"/>
  <c r="J6"/>
  <c r="F6"/>
  <c r="E6"/>
  <c r="E6" i="2" s="1"/>
  <c r="D6" i="1"/>
  <c r="D6" i="2" s="1"/>
  <c r="C6" i="1"/>
  <c r="B6" s="1"/>
  <c r="R5"/>
  <c r="N5"/>
  <c r="J5"/>
  <c r="F5"/>
  <c r="E5"/>
  <c r="E5" i="2" s="1"/>
  <c r="D5" i="1"/>
  <c r="D5" i="2" s="1"/>
  <c r="C5" i="1"/>
  <c r="B5" s="1"/>
  <c r="R4"/>
  <c r="N4"/>
  <c r="J4"/>
  <c r="F4"/>
  <c r="E4"/>
  <c r="E4" i="2" s="1"/>
  <c r="D4" i="1"/>
  <c r="D4" i="2" s="1"/>
  <c r="C4" i="1"/>
  <c r="B4" s="1"/>
  <c r="R3"/>
  <c r="N3"/>
  <c r="J3"/>
  <c r="F3"/>
  <c r="E3"/>
  <c r="E3" i="2" s="1"/>
  <c r="D3" i="1"/>
  <c r="D3" i="2" s="1"/>
  <c r="C3" i="1"/>
  <c r="B3" s="1"/>
  <c r="B71" l="1"/>
  <c r="B70"/>
  <c r="B69"/>
  <c r="F74" i="2"/>
  <c r="D74"/>
  <c r="E74"/>
  <c r="C66"/>
  <c r="D72"/>
  <c r="D73"/>
  <c r="B68" i="1"/>
  <c r="R3" i="2"/>
  <c r="R4"/>
  <c r="R5"/>
  <c r="R7"/>
  <c r="R11"/>
  <c r="R13"/>
  <c r="R14"/>
  <c r="R16"/>
  <c r="R21"/>
  <c r="R23"/>
  <c r="R25"/>
  <c r="R26"/>
  <c r="R27"/>
  <c r="R28"/>
  <c r="R30"/>
  <c r="R31"/>
  <c r="R32"/>
  <c r="R33"/>
  <c r="R35"/>
  <c r="R36"/>
  <c r="R40"/>
  <c r="R41"/>
  <c r="R42"/>
  <c r="R43"/>
  <c r="R46"/>
  <c r="C72"/>
  <c r="E68"/>
  <c r="E70"/>
  <c r="R6"/>
  <c r="R8"/>
  <c r="R9"/>
  <c r="R10"/>
  <c r="R12"/>
  <c r="R15"/>
  <c r="R17"/>
  <c r="R18"/>
  <c r="R19"/>
  <c r="R20"/>
  <c r="R22"/>
  <c r="R24"/>
  <c r="R29"/>
  <c r="R34"/>
  <c r="R37"/>
  <c r="R38"/>
  <c r="R39"/>
  <c r="R44"/>
  <c r="R45"/>
  <c r="R47"/>
  <c r="R48"/>
  <c r="F3"/>
  <c r="F7"/>
  <c r="F8"/>
  <c r="F11"/>
  <c r="F12"/>
  <c r="F13"/>
  <c r="F14"/>
  <c r="F15"/>
  <c r="F17"/>
  <c r="F18"/>
  <c r="F19"/>
  <c r="F20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9"/>
  <c r="F50"/>
  <c r="F51"/>
  <c r="F52"/>
  <c r="F53"/>
  <c r="F54"/>
  <c r="F55"/>
  <c r="F56"/>
  <c r="D63"/>
  <c r="D65"/>
  <c r="R49"/>
  <c r="R50"/>
  <c r="R51"/>
  <c r="R52"/>
  <c r="R53"/>
  <c r="R54"/>
  <c r="R55"/>
  <c r="R56"/>
  <c r="R57"/>
  <c r="R58"/>
  <c r="R59"/>
  <c r="R60"/>
  <c r="R61"/>
  <c r="C68"/>
  <c r="E72"/>
  <c r="F4"/>
  <c r="F5"/>
  <c r="F6"/>
  <c r="F16"/>
  <c r="N68"/>
  <c r="D68"/>
  <c r="R68"/>
  <c r="D69"/>
  <c r="F70"/>
  <c r="D70"/>
  <c r="F71"/>
  <c r="E64"/>
  <c r="C64"/>
  <c r="R64"/>
  <c r="E69"/>
  <c r="D71"/>
  <c r="E71"/>
  <c r="E73"/>
  <c r="F9"/>
  <c r="F10"/>
  <c r="F21"/>
  <c r="F46"/>
  <c r="F47"/>
  <c r="F48"/>
  <c r="F57"/>
  <c r="F58"/>
  <c r="R67"/>
  <c r="B67" i="1"/>
  <c r="D67" i="2"/>
  <c r="E67"/>
  <c r="F67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J64"/>
  <c r="N67"/>
  <c r="J68"/>
  <c r="F69"/>
  <c r="C70"/>
  <c r="F73"/>
  <c r="C74"/>
  <c r="C63"/>
  <c r="N64"/>
  <c r="C67"/>
  <c r="C71"/>
  <c r="B49"/>
  <c r="B50"/>
  <c r="B51"/>
  <c r="B52"/>
  <c r="B53"/>
  <c r="B54"/>
  <c r="B55"/>
  <c r="B56"/>
  <c r="B57"/>
  <c r="B58"/>
  <c r="B59"/>
  <c r="B60"/>
  <c r="B61"/>
  <c r="B6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E63"/>
  <c r="F64"/>
  <c r="J67"/>
  <c r="F68"/>
  <c r="C69"/>
  <c r="B69" s="1"/>
  <c r="F72"/>
  <c r="C73"/>
  <c r="N58"/>
  <c r="N59"/>
  <c r="N60"/>
  <c r="N61"/>
  <c r="N62"/>
  <c r="J63"/>
  <c r="F59"/>
  <c r="F60"/>
  <c r="F61"/>
  <c r="F62"/>
  <c r="J58"/>
  <c r="J60"/>
  <c r="J62"/>
  <c r="F63"/>
  <c r="C65"/>
  <c r="E66"/>
  <c r="R66"/>
  <c r="N66"/>
  <c r="D66"/>
  <c r="J66"/>
  <c r="B66" i="1"/>
  <c r="F66" i="2"/>
  <c r="R63"/>
  <c r="J59"/>
  <c r="J61"/>
  <c r="R62"/>
  <c r="N63"/>
  <c r="D64"/>
  <c r="E65"/>
  <c r="R65"/>
  <c r="N65"/>
  <c r="B65" i="1"/>
  <c r="J65" i="2"/>
  <c r="C3"/>
  <c r="B3" s="1"/>
  <c r="C4"/>
  <c r="B4" s="1"/>
  <c r="C5"/>
  <c r="B5" s="1"/>
  <c r="C6"/>
  <c r="B6" s="1"/>
  <c r="C7"/>
  <c r="B7" s="1"/>
  <c r="C8"/>
  <c r="B8" s="1"/>
  <c r="C9"/>
  <c r="B9" s="1"/>
  <c r="C10"/>
  <c r="B10" s="1"/>
  <c r="C11"/>
  <c r="B11" s="1"/>
  <c r="C12"/>
  <c r="B12" s="1"/>
  <c r="C13"/>
  <c r="B13" s="1"/>
  <c r="C14"/>
  <c r="B14" s="1"/>
  <c r="C15"/>
  <c r="B15" s="1"/>
  <c r="C16"/>
  <c r="B16" s="1"/>
  <c r="C17"/>
  <c r="B17" s="1"/>
  <c r="C18"/>
  <c r="B18" s="1"/>
  <c r="C19"/>
  <c r="B19" s="1"/>
  <c r="C20"/>
  <c r="B20" s="1"/>
  <c r="C21"/>
  <c r="B21" s="1"/>
  <c r="C22"/>
  <c r="B22" s="1"/>
  <c r="C23"/>
  <c r="B23" s="1"/>
  <c r="C24"/>
  <c r="B24" s="1"/>
  <c r="C25"/>
  <c r="B25" s="1"/>
  <c r="C26"/>
  <c r="B26" s="1"/>
  <c r="C27"/>
  <c r="B27" s="1"/>
  <c r="C28"/>
  <c r="B28" s="1"/>
  <c r="C29"/>
  <c r="B29" s="1"/>
  <c r="C30"/>
  <c r="B30" s="1"/>
  <c r="C31"/>
  <c r="B31" s="1"/>
  <c r="C32"/>
  <c r="B32" s="1"/>
  <c r="C33"/>
  <c r="B33" s="1"/>
  <c r="C34"/>
  <c r="B34" s="1"/>
  <c r="C35"/>
  <c r="B35" s="1"/>
  <c r="C36"/>
  <c r="B36" s="1"/>
  <c r="C37"/>
  <c r="B37" s="1"/>
  <c r="C38"/>
  <c r="B38" s="1"/>
  <c r="C39"/>
  <c r="B39" s="1"/>
  <c r="C40"/>
  <c r="B40" s="1"/>
  <c r="C41"/>
  <c r="B41" s="1"/>
  <c r="C42"/>
  <c r="B42" s="1"/>
  <c r="C43"/>
  <c r="B43" s="1"/>
  <c r="C44"/>
  <c r="B44" s="1"/>
  <c r="C45"/>
  <c r="B45" s="1"/>
  <c r="C46"/>
  <c r="B46" s="1"/>
  <c r="C47"/>
  <c r="B47" s="1"/>
  <c r="C48"/>
  <c r="B48" s="1"/>
  <c r="B74" l="1"/>
  <c r="B73"/>
  <c r="B71"/>
  <c r="B72"/>
  <c r="B64"/>
  <c r="B68"/>
  <c r="B70"/>
  <c r="B63"/>
  <c r="B67"/>
  <c r="B66"/>
  <c r="B65"/>
  <c r="B4" i="3"/>
  <c r="B5"/>
  <c r="B3"/>
</calcChain>
</file>

<file path=xl/comments1.xml><?xml version="1.0" encoding="utf-8"?>
<comments xmlns="http://schemas.openxmlformats.org/spreadsheetml/2006/main">
  <authors>
    <author>user</author>
  </authors>
  <commentList>
    <comment ref="B2" authorId="0">
      <text>
        <r>
          <rPr>
            <sz val="9"/>
            <color rgb="FF000000"/>
            <rFont val="돋움"/>
            <family val="3"/>
            <charset val="129"/>
          </rPr>
          <t>계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C2" authorId="0">
      <text>
        <r>
          <rPr>
            <sz val="9"/>
            <color rgb="FF000000"/>
            <rFont val="돋움"/>
            <family val="3"/>
            <charset val="129"/>
          </rPr>
          <t>계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2" authorId="0">
      <text>
        <r>
          <rPr>
            <sz val="9"/>
            <color rgb="FF000000"/>
            <rFont val="돋움"/>
            <family val="3"/>
            <charset val="129"/>
          </rPr>
          <t>계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2" authorId="0">
      <text>
        <r>
          <rPr>
            <sz val="9"/>
            <color rgb="FF000000"/>
            <rFont val="돋움"/>
            <family val="3"/>
            <charset val="129"/>
          </rPr>
          <t>계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2" authorId="0">
      <text>
        <r>
          <rPr>
            <sz val="9"/>
            <color rgb="FF000000"/>
            <rFont val="돋움"/>
            <family val="3"/>
            <charset val="129"/>
          </rPr>
          <t>량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C2" authorId="0">
      <text>
        <r>
          <rPr>
            <sz val="9"/>
            <color rgb="FF000000"/>
            <rFont val="돋움"/>
            <family val="3"/>
            <charset val="129"/>
          </rPr>
          <t>량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2" authorId="0">
      <text>
        <r>
          <rPr>
            <sz val="9"/>
            <color rgb="FF000000"/>
            <rFont val="돋움"/>
            <family val="3"/>
            <charset val="129"/>
          </rPr>
          <t>량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2" authorId="0">
      <text>
        <r>
          <rPr>
            <sz val="9"/>
            <color rgb="FF000000"/>
            <rFont val="돋움"/>
            <family val="3"/>
            <charset val="129"/>
          </rPr>
          <t>량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<sst xmlns="http://schemas.openxmlformats.org/spreadsheetml/2006/main" count="56" uniqueCount="21">
  <si>
    <t>재활용</t>
  </si>
  <si>
    <t>음식물</t>
  </si>
  <si>
    <t>일반</t>
  </si>
  <si>
    <t>계</t>
  </si>
  <si>
    <t>일반(100ℓ/개)</t>
  </si>
  <si>
    <t>재활용(100ℓ/개)</t>
  </si>
  <si>
    <t>음식물
(20ℓ)</t>
  </si>
  <si>
    <t>음식물(20ℓ/개)</t>
  </si>
  <si>
    <t>난지천공원</t>
  </si>
  <si>
    <t>음식물(ℓ)</t>
  </si>
  <si>
    <t>일반(ℓ)</t>
  </si>
  <si>
    <t>평화
공원</t>
  </si>
  <si>
    <t>하늘
공원</t>
  </si>
  <si>
    <t>노을
공원</t>
  </si>
  <si>
    <t>재활용(ℓ)</t>
  </si>
  <si>
    <t>계</t>
    <phoneticPr fontId="8" type="noConversion"/>
  </si>
  <si>
    <t>평화공원</t>
    <phoneticPr fontId="8" type="noConversion"/>
  </si>
  <si>
    <t>난지천공원</t>
    <phoneticPr fontId="8" type="noConversion"/>
  </si>
  <si>
    <t>하늘공원</t>
    <phoneticPr fontId="8" type="noConversion"/>
  </si>
  <si>
    <t>노을공원</t>
    <phoneticPr fontId="8" type="noConversion"/>
  </si>
  <si>
    <t>구분</t>
    <phoneticPr fontId="8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</si>
</sst>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0">
    <font>
      <sz val="11"/>
      <color rgb="FF000000"/>
      <name val="돋움"/>
    </font>
    <font>
      <b/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10"/>
      <color rgb="FF0000CC"/>
      <name val="맑은 고딕"/>
      <family val="3"/>
      <charset val="129"/>
    </font>
    <font>
      <sz val="10"/>
      <color rgb="FF0000CC"/>
      <name val="맑은 고딕"/>
      <family val="3"/>
      <charset val="129"/>
    </font>
    <font>
      <sz val="9"/>
      <color rgb="FF000000"/>
      <name val="돋움"/>
      <family val="3"/>
      <charset val="129"/>
    </font>
    <font>
      <sz val="9"/>
      <color rgb="FF000000"/>
      <name val="Tahoma"/>
      <family val="2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0"/>
      <color rgb="FF00000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7" fillId="0" borderId="0"/>
  </cellStyleXfs>
  <cellXfs count="6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1" fontId="3" fillId="0" borderId="6" xfId="1" applyFont="1" applyBorder="1" applyAlignment="1">
      <alignment vertical="center"/>
    </xf>
    <xf numFmtId="41" fontId="3" fillId="0" borderId="7" xfId="1" applyFont="1" applyBorder="1" applyAlignment="1">
      <alignment vertical="center"/>
    </xf>
    <xf numFmtId="41" fontId="3" fillId="0" borderId="8" xfId="1" applyFont="1" applyBorder="1" applyAlignment="1">
      <alignment vertical="center"/>
    </xf>
    <xf numFmtId="41" fontId="3" fillId="0" borderId="0" xfId="1" applyFont="1" applyBorder="1" applyAlignment="1">
      <alignment vertical="center"/>
    </xf>
    <xf numFmtId="0" fontId="2" fillId="0" borderId="0" xfId="0" applyFont="1" applyAlignment="1">
      <alignment vertical="center"/>
    </xf>
    <xf numFmtId="41" fontId="3" fillId="0" borderId="5" xfId="1" applyFont="1" applyBorder="1" applyAlignment="1">
      <alignment vertical="center"/>
    </xf>
    <xf numFmtId="41" fontId="3" fillId="0" borderId="9" xfId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1" fontId="3" fillId="0" borderId="10" xfId="1" applyFont="1" applyBorder="1" applyAlignment="1">
      <alignment vertical="center"/>
    </xf>
    <xf numFmtId="41" fontId="3" fillId="0" borderId="3" xfId="1" applyFont="1" applyBorder="1" applyAlignment="1">
      <alignment vertical="center"/>
    </xf>
    <xf numFmtId="41" fontId="3" fillId="0" borderId="4" xfId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1" fontId="4" fillId="0" borderId="6" xfId="1" applyFont="1" applyBorder="1" applyAlignment="1">
      <alignment vertical="center"/>
    </xf>
    <xf numFmtId="41" fontId="4" fillId="0" borderId="7" xfId="1" applyFont="1" applyBorder="1" applyAlignment="1">
      <alignment vertical="center"/>
    </xf>
    <xf numFmtId="41" fontId="4" fillId="0" borderId="8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41" fontId="4" fillId="0" borderId="5" xfId="1" applyFont="1" applyBorder="1" applyAlignment="1">
      <alignment vertical="center"/>
    </xf>
    <xf numFmtId="41" fontId="4" fillId="0" borderId="0" xfId="1" applyFont="1" applyBorder="1" applyAlignment="1">
      <alignment vertical="center"/>
    </xf>
    <xf numFmtId="41" fontId="4" fillId="0" borderId="9" xfId="1" applyFont="1" applyBorder="1" applyAlignment="1">
      <alignment vertical="center"/>
    </xf>
    <xf numFmtId="41" fontId="4" fillId="0" borderId="10" xfId="1" applyFont="1" applyBorder="1" applyAlignment="1">
      <alignment vertical="center"/>
    </xf>
    <xf numFmtId="41" fontId="4" fillId="0" borderId="3" xfId="1" applyFont="1" applyBorder="1" applyAlignment="1">
      <alignment vertical="center"/>
    </xf>
    <xf numFmtId="41" fontId="4" fillId="0" borderId="4" xfId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1" fontId="2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1" fontId="2" fillId="2" borderId="0" xfId="1" applyFont="1" applyFill="1" applyBorder="1" applyAlignment="1">
      <alignment vertical="center"/>
    </xf>
    <xf numFmtId="41" fontId="2" fillId="2" borderId="9" xfId="1" applyFont="1" applyFill="1" applyBorder="1" applyAlignment="1">
      <alignment vertical="center"/>
    </xf>
    <xf numFmtId="41" fontId="2" fillId="2" borderId="7" xfId="1" applyFont="1" applyFill="1" applyBorder="1" applyAlignment="1">
      <alignment vertical="center"/>
    </xf>
    <xf numFmtId="41" fontId="2" fillId="2" borderId="8" xfId="1" applyFont="1" applyFill="1" applyBorder="1" applyAlignment="1">
      <alignment vertical="center"/>
    </xf>
    <xf numFmtId="41" fontId="2" fillId="2" borderId="3" xfId="1" applyFont="1" applyFill="1" applyBorder="1" applyAlignment="1">
      <alignment vertical="center"/>
    </xf>
    <xf numFmtId="41" fontId="2" fillId="2" borderId="4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41" fontId="9" fillId="0" borderId="12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9" fillId="3" borderId="12" xfId="0" applyNumberFormat="1" applyFont="1" applyFill="1" applyBorder="1" applyAlignment="1">
      <alignment horizontal="center" vertical="center"/>
    </xf>
    <xf numFmtId="0" fontId="9" fillId="3" borderId="12" xfId="0" applyNumberFormat="1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0.14919685039370079"/>
          <c:y val="4.6770924467774859E-2"/>
          <c:w val="0.8287766841644808"/>
          <c:h val="0.78722440944881988"/>
        </c:manualLayout>
      </c:layout>
      <c:barChart>
        <c:barDir val="col"/>
        <c:grouping val="clustered"/>
        <c:ser>
          <c:idx val="0"/>
          <c:order val="0"/>
          <c:tx>
            <c:strRef>
              <c:f>그래프!$A$3</c:f>
              <c:strCache>
                <c:ptCount val="1"/>
                <c:pt idx="0">
                  <c:v>201611</c:v>
                </c:pt>
              </c:strCache>
            </c:strRef>
          </c:tx>
          <c:cat>
            <c:strRef>
              <c:f>그래프!$B$2:$F$2</c:f>
              <c:strCache>
                <c:ptCount val="5"/>
                <c:pt idx="0">
                  <c:v>계</c:v>
                </c:pt>
                <c:pt idx="1">
                  <c:v>평화공원</c:v>
                </c:pt>
                <c:pt idx="2">
                  <c:v>난지천공원</c:v>
                </c:pt>
                <c:pt idx="3">
                  <c:v>하늘공원</c:v>
                </c:pt>
                <c:pt idx="4">
                  <c:v>노을공원</c:v>
                </c:pt>
              </c:strCache>
            </c:strRef>
          </c:cat>
          <c:val>
            <c:numRef>
              <c:f>그래프!$B$3:$F$3</c:f>
              <c:numCache>
                <c:formatCode>_-* #,##0_-;\-* #,##0_-;_-* "-"_-;_-@_-</c:formatCode>
                <c:ptCount val="5"/>
                <c:pt idx="0">
                  <c:v>154080</c:v>
                </c:pt>
                <c:pt idx="1">
                  <c:v>45300</c:v>
                </c:pt>
                <c:pt idx="2">
                  <c:v>24380</c:v>
                </c:pt>
                <c:pt idx="3">
                  <c:v>35100</c:v>
                </c:pt>
                <c:pt idx="4">
                  <c:v>49300</c:v>
                </c:pt>
              </c:numCache>
            </c:numRef>
          </c:val>
        </c:ser>
        <c:ser>
          <c:idx val="1"/>
          <c:order val="1"/>
          <c:tx>
            <c:strRef>
              <c:f>그래프!$A$4</c:f>
              <c:strCache>
                <c:ptCount val="1"/>
                <c:pt idx="0">
                  <c:v>201610</c:v>
                </c:pt>
              </c:strCache>
            </c:strRef>
          </c:tx>
          <c:cat>
            <c:strRef>
              <c:f>그래프!$B$2:$F$2</c:f>
              <c:strCache>
                <c:ptCount val="5"/>
                <c:pt idx="0">
                  <c:v>계</c:v>
                </c:pt>
                <c:pt idx="1">
                  <c:v>평화공원</c:v>
                </c:pt>
                <c:pt idx="2">
                  <c:v>난지천공원</c:v>
                </c:pt>
                <c:pt idx="3">
                  <c:v>하늘공원</c:v>
                </c:pt>
                <c:pt idx="4">
                  <c:v>노을공원</c:v>
                </c:pt>
              </c:strCache>
            </c:strRef>
          </c:cat>
          <c:val>
            <c:numRef>
              <c:f>그래프!$B$4:$F$4</c:f>
              <c:numCache>
                <c:formatCode>_-* #,##0_-;\-* #,##0_-;_-* "-"_-;_-@_-</c:formatCode>
                <c:ptCount val="5"/>
                <c:pt idx="0">
                  <c:v>509900</c:v>
                </c:pt>
                <c:pt idx="1">
                  <c:v>180180</c:v>
                </c:pt>
                <c:pt idx="2">
                  <c:v>82380</c:v>
                </c:pt>
                <c:pt idx="3">
                  <c:v>150800</c:v>
                </c:pt>
                <c:pt idx="4">
                  <c:v>96540</c:v>
                </c:pt>
              </c:numCache>
            </c:numRef>
          </c:val>
        </c:ser>
        <c:ser>
          <c:idx val="2"/>
          <c:order val="2"/>
          <c:tx>
            <c:strRef>
              <c:f>그래프!$A$5</c:f>
              <c:strCache>
                <c:ptCount val="1"/>
                <c:pt idx="0">
                  <c:v>201511</c:v>
                </c:pt>
              </c:strCache>
            </c:strRef>
          </c:tx>
          <c:cat>
            <c:strRef>
              <c:f>그래프!$B$2:$F$2</c:f>
              <c:strCache>
                <c:ptCount val="5"/>
                <c:pt idx="0">
                  <c:v>계</c:v>
                </c:pt>
                <c:pt idx="1">
                  <c:v>평화공원</c:v>
                </c:pt>
                <c:pt idx="2">
                  <c:v>난지천공원</c:v>
                </c:pt>
                <c:pt idx="3">
                  <c:v>하늘공원</c:v>
                </c:pt>
                <c:pt idx="4">
                  <c:v>노을공원</c:v>
                </c:pt>
              </c:strCache>
            </c:strRef>
          </c:cat>
          <c:val>
            <c:numRef>
              <c:f>그래프!$B$5:$F$5</c:f>
              <c:numCache>
                <c:formatCode>_-* #,##0_-;\-* #,##0_-;_-* "-"_-;_-@_-</c:formatCode>
                <c:ptCount val="5"/>
                <c:pt idx="0">
                  <c:v>138680</c:v>
                </c:pt>
                <c:pt idx="1">
                  <c:v>40840</c:v>
                </c:pt>
                <c:pt idx="2">
                  <c:v>22240</c:v>
                </c:pt>
                <c:pt idx="3">
                  <c:v>30600</c:v>
                </c:pt>
                <c:pt idx="4">
                  <c:v>45000</c:v>
                </c:pt>
              </c:numCache>
            </c:numRef>
          </c:val>
        </c:ser>
        <c:axId val="85085184"/>
        <c:axId val="85107456"/>
      </c:barChart>
      <c:catAx>
        <c:axId val="85085184"/>
        <c:scaling>
          <c:orientation val="minMax"/>
        </c:scaling>
        <c:axPos val="b"/>
        <c:tickLblPos val="nextTo"/>
        <c:crossAx val="85107456"/>
        <c:crosses val="autoZero"/>
        <c:auto val="1"/>
        <c:lblAlgn val="ctr"/>
        <c:lblOffset val="100"/>
      </c:catAx>
      <c:valAx>
        <c:axId val="85107456"/>
        <c:scaling>
          <c:orientation val="minMax"/>
        </c:scaling>
        <c:axPos val="l"/>
        <c:numFmt formatCode="_-* #,##0_-;\-* #,##0_-;_-* &quot;-&quot;_-;_-@_-" sourceLinked="1"/>
        <c:tickLblPos val="nextTo"/>
        <c:crossAx val="85085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352909011373666"/>
          <c:y val="4.1090696996208931E-2"/>
          <c:w val="0.13869313210848644"/>
          <c:h val="0.25115157480314959"/>
        </c:manualLayout>
      </c:layout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11</xdr:row>
      <xdr:rowOff>66675</xdr:rowOff>
    </xdr:from>
    <xdr:to>
      <xdr:col>8</xdr:col>
      <xdr:colOff>733425</xdr:colOff>
      <xdr:row>27</xdr:row>
      <xdr:rowOff>47625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9"/>
  <sheetViews>
    <sheetView zoomScale="90" zoomScaleNormal="90" workbookViewId="0">
      <pane xSplit="1" ySplit="2" topLeftCell="I48" activePane="bottomRight" state="frozen"/>
      <selection pane="topRight"/>
      <selection pane="bottomLeft"/>
      <selection pane="bottomRight" activeCell="T79" sqref="T79"/>
    </sheetView>
  </sheetViews>
  <sheetFormatPr defaultColWidth="5.21875" defaultRowHeight="13.5"/>
  <cols>
    <col min="1" max="1" width="7.88671875" style="19" customWidth="1"/>
    <col min="2" max="2" width="10.5546875" style="20" customWidth="1"/>
    <col min="3" max="5" width="12.44140625" style="11" customWidth="1"/>
    <col min="6" max="6" width="10.5546875" style="20" customWidth="1"/>
    <col min="7" max="9" width="10.5546875" style="11" customWidth="1"/>
    <col min="10" max="10" width="10.5546875" style="20" customWidth="1"/>
    <col min="11" max="11" width="10.5546875" style="11" customWidth="1"/>
    <col min="12" max="12" width="10.6640625" style="11" customWidth="1"/>
    <col min="13" max="13" width="10.5546875" style="11" customWidth="1"/>
    <col min="14" max="14" width="10.5546875" style="20" customWidth="1"/>
    <col min="15" max="21" width="10.5546875" style="11" customWidth="1"/>
    <col min="22" max="16384" width="5.21875" style="11"/>
  </cols>
  <sheetData>
    <row r="1" spans="1:21" s="2" customFormat="1" ht="17.25" customHeight="1">
      <c r="A1" s="1"/>
      <c r="B1" s="62" t="s">
        <v>3</v>
      </c>
      <c r="C1" s="62"/>
      <c r="D1" s="62"/>
      <c r="E1" s="63"/>
      <c r="F1" s="62" t="s">
        <v>11</v>
      </c>
      <c r="G1" s="62"/>
      <c r="H1" s="62"/>
      <c r="I1" s="63"/>
      <c r="J1" s="62" t="s">
        <v>8</v>
      </c>
      <c r="K1" s="62"/>
      <c r="L1" s="62"/>
      <c r="M1" s="63"/>
      <c r="N1" s="62" t="s">
        <v>12</v>
      </c>
      <c r="O1" s="62"/>
      <c r="P1" s="62"/>
      <c r="Q1" s="63"/>
      <c r="R1" s="62" t="s">
        <v>13</v>
      </c>
      <c r="S1" s="62"/>
      <c r="T1" s="62"/>
      <c r="U1" s="63"/>
    </row>
    <row r="2" spans="1:21" s="2" customFormat="1" ht="17.25" customHeight="1">
      <c r="A2" s="3"/>
      <c r="B2" s="4" t="s">
        <v>3</v>
      </c>
      <c r="C2" s="4" t="s">
        <v>4</v>
      </c>
      <c r="D2" s="4" t="s">
        <v>5</v>
      </c>
      <c r="E2" s="5" t="s">
        <v>7</v>
      </c>
      <c r="F2" s="4" t="s">
        <v>3</v>
      </c>
      <c r="G2" s="4" t="s">
        <v>2</v>
      </c>
      <c r="H2" s="4" t="s">
        <v>0</v>
      </c>
      <c r="I2" s="5" t="s">
        <v>6</v>
      </c>
      <c r="J2" s="4" t="s">
        <v>3</v>
      </c>
      <c r="K2" s="4" t="s">
        <v>2</v>
      </c>
      <c r="L2" s="4" t="s">
        <v>0</v>
      </c>
      <c r="M2" s="5" t="s">
        <v>6</v>
      </c>
      <c r="N2" s="4" t="s">
        <v>3</v>
      </c>
      <c r="O2" s="4" t="s">
        <v>2</v>
      </c>
      <c r="P2" s="4" t="s">
        <v>0</v>
      </c>
      <c r="Q2" s="5" t="s">
        <v>6</v>
      </c>
      <c r="R2" s="4" t="s">
        <v>3</v>
      </c>
      <c r="S2" s="4" t="s">
        <v>2</v>
      </c>
      <c r="T2" s="4" t="s">
        <v>0</v>
      </c>
      <c r="U2" s="5" t="s">
        <v>6</v>
      </c>
    </row>
    <row r="3" spans="1:21" ht="17.25" customHeight="1">
      <c r="A3" s="6">
        <v>201101</v>
      </c>
      <c r="B3" s="7">
        <f t="shared" ref="B3:B34" si="0">SUM(C3:E3)</f>
        <v>465</v>
      </c>
      <c r="C3" s="8">
        <f t="shared" ref="C3:C34" si="1">G3+K3+O3+S3</f>
        <v>322</v>
      </c>
      <c r="D3" s="8">
        <f t="shared" ref="D3:D34" si="2">H3+L3+P3+T3</f>
        <v>123</v>
      </c>
      <c r="E3" s="9">
        <f t="shared" ref="E3:E34" si="3">I3+M3+Q3+U3</f>
        <v>20</v>
      </c>
      <c r="F3" s="10">
        <f t="shared" ref="F3:F34" si="4">SUM(G3:I3)</f>
        <v>289</v>
      </c>
      <c r="G3" s="45">
        <v>185</v>
      </c>
      <c r="H3" s="45">
        <v>89</v>
      </c>
      <c r="I3" s="46">
        <v>15</v>
      </c>
      <c r="J3" s="10">
        <f t="shared" ref="J3:J34" si="5">SUM(K3:M3)</f>
        <v>107</v>
      </c>
      <c r="K3" s="45">
        <v>77</v>
      </c>
      <c r="L3" s="45">
        <v>26</v>
      </c>
      <c r="M3" s="46">
        <v>4</v>
      </c>
      <c r="N3" s="10">
        <f t="shared" ref="N3:N34" si="6">SUM(O3:Q3)</f>
        <v>44</v>
      </c>
      <c r="O3" s="45">
        <v>39</v>
      </c>
      <c r="P3" s="45">
        <v>5</v>
      </c>
      <c r="Q3" s="46">
        <v>0</v>
      </c>
      <c r="R3" s="10">
        <f t="shared" ref="R3:R34" si="7">SUM(S3:U3)</f>
        <v>25</v>
      </c>
      <c r="S3" s="45">
        <v>21</v>
      </c>
      <c r="T3" s="45">
        <v>3</v>
      </c>
      <c r="U3" s="46">
        <v>1</v>
      </c>
    </row>
    <row r="4" spans="1:21" ht="17.25" customHeight="1">
      <c r="A4" s="6">
        <v>201102</v>
      </c>
      <c r="B4" s="12">
        <f t="shared" si="0"/>
        <v>798</v>
      </c>
      <c r="C4" s="10">
        <f t="shared" si="1"/>
        <v>540</v>
      </c>
      <c r="D4" s="10">
        <f t="shared" si="2"/>
        <v>232</v>
      </c>
      <c r="E4" s="13">
        <f t="shared" si="3"/>
        <v>26</v>
      </c>
      <c r="F4" s="10">
        <f t="shared" si="4"/>
        <v>498</v>
      </c>
      <c r="G4" s="45">
        <v>335</v>
      </c>
      <c r="H4" s="45">
        <v>148</v>
      </c>
      <c r="I4" s="46">
        <v>15</v>
      </c>
      <c r="J4" s="10">
        <f t="shared" si="5"/>
        <v>157</v>
      </c>
      <c r="K4" s="45">
        <v>102</v>
      </c>
      <c r="L4" s="45">
        <v>45</v>
      </c>
      <c r="M4" s="46">
        <v>10</v>
      </c>
      <c r="N4" s="10">
        <f t="shared" si="6"/>
        <v>82</v>
      </c>
      <c r="O4" s="45">
        <v>57</v>
      </c>
      <c r="P4" s="45">
        <v>25</v>
      </c>
      <c r="Q4" s="46">
        <v>0</v>
      </c>
      <c r="R4" s="10">
        <f t="shared" si="7"/>
        <v>61</v>
      </c>
      <c r="S4" s="45">
        <v>46</v>
      </c>
      <c r="T4" s="45">
        <v>14</v>
      </c>
      <c r="U4" s="46">
        <v>1</v>
      </c>
    </row>
    <row r="5" spans="1:21" ht="17.25" customHeight="1">
      <c r="A5" s="6">
        <v>201103</v>
      </c>
      <c r="B5" s="12">
        <f t="shared" si="0"/>
        <v>913</v>
      </c>
      <c r="C5" s="10">
        <f t="shared" si="1"/>
        <v>595</v>
      </c>
      <c r="D5" s="10">
        <f t="shared" si="2"/>
        <v>282</v>
      </c>
      <c r="E5" s="13">
        <f t="shared" si="3"/>
        <v>36</v>
      </c>
      <c r="F5" s="10">
        <f t="shared" si="4"/>
        <v>565</v>
      </c>
      <c r="G5" s="45">
        <v>371</v>
      </c>
      <c r="H5" s="45">
        <v>180</v>
      </c>
      <c r="I5" s="46">
        <v>14</v>
      </c>
      <c r="J5" s="10">
        <f t="shared" si="5"/>
        <v>222</v>
      </c>
      <c r="K5" s="45">
        <v>130</v>
      </c>
      <c r="L5" s="45">
        <v>73</v>
      </c>
      <c r="M5" s="46">
        <v>19</v>
      </c>
      <c r="N5" s="10">
        <f t="shared" si="6"/>
        <v>81</v>
      </c>
      <c r="O5" s="45">
        <v>59</v>
      </c>
      <c r="P5" s="45">
        <v>21</v>
      </c>
      <c r="Q5" s="46">
        <v>1</v>
      </c>
      <c r="R5" s="10">
        <f t="shared" si="7"/>
        <v>45</v>
      </c>
      <c r="S5" s="45">
        <v>35</v>
      </c>
      <c r="T5" s="45">
        <v>8</v>
      </c>
      <c r="U5" s="46">
        <v>2</v>
      </c>
    </row>
    <row r="6" spans="1:21" ht="17.25" customHeight="1">
      <c r="A6" s="6">
        <v>201104</v>
      </c>
      <c r="B6" s="12">
        <f t="shared" si="0"/>
        <v>1633</v>
      </c>
      <c r="C6" s="10">
        <f t="shared" si="1"/>
        <v>1017</v>
      </c>
      <c r="D6" s="10">
        <f t="shared" si="2"/>
        <v>544</v>
      </c>
      <c r="E6" s="13">
        <f t="shared" si="3"/>
        <v>72</v>
      </c>
      <c r="F6" s="10">
        <f t="shared" si="4"/>
        <v>1088</v>
      </c>
      <c r="G6" s="45">
        <v>721</v>
      </c>
      <c r="H6" s="45">
        <v>324</v>
      </c>
      <c r="I6" s="46">
        <v>43</v>
      </c>
      <c r="J6" s="10">
        <f t="shared" si="5"/>
        <v>324</v>
      </c>
      <c r="K6" s="45">
        <v>163</v>
      </c>
      <c r="L6" s="45">
        <v>133</v>
      </c>
      <c r="M6" s="46">
        <v>28</v>
      </c>
      <c r="N6" s="10">
        <f t="shared" si="6"/>
        <v>148</v>
      </c>
      <c r="O6" s="45">
        <v>79</v>
      </c>
      <c r="P6" s="45">
        <v>69</v>
      </c>
      <c r="Q6" s="46">
        <v>0</v>
      </c>
      <c r="R6" s="10">
        <f t="shared" si="7"/>
        <v>73</v>
      </c>
      <c r="S6" s="45">
        <v>54</v>
      </c>
      <c r="T6" s="45">
        <v>18</v>
      </c>
      <c r="U6" s="46">
        <v>1</v>
      </c>
    </row>
    <row r="7" spans="1:21" ht="17.25" customHeight="1">
      <c r="A7" s="6">
        <v>201105</v>
      </c>
      <c r="B7" s="12">
        <f t="shared" si="0"/>
        <v>3917</v>
      </c>
      <c r="C7" s="10">
        <f t="shared" si="1"/>
        <v>2148</v>
      </c>
      <c r="D7" s="10">
        <f t="shared" si="2"/>
        <v>1457</v>
      </c>
      <c r="E7" s="13">
        <f t="shared" si="3"/>
        <v>312</v>
      </c>
      <c r="F7" s="10">
        <f t="shared" si="4"/>
        <v>2341</v>
      </c>
      <c r="G7" s="45">
        <v>1417</v>
      </c>
      <c r="H7" s="45">
        <v>802</v>
      </c>
      <c r="I7" s="46">
        <v>122</v>
      </c>
      <c r="J7" s="10">
        <f t="shared" si="5"/>
        <v>965</v>
      </c>
      <c r="K7" s="45">
        <v>426</v>
      </c>
      <c r="L7" s="45">
        <v>430</v>
      </c>
      <c r="M7" s="46">
        <v>109</v>
      </c>
      <c r="N7" s="10">
        <f t="shared" si="6"/>
        <v>154</v>
      </c>
      <c r="O7" s="45">
        <v>85</v>
      </c>
      <c r="P7" s="45">
        <v>69</v>
      </c>
      <c r="Q7" s="46">
        <v>0</v>
      </c>
      <c r="R7" s="10">
        <f t="shared" si="7"/>
        <v>457</v>
      </c>
      <c r="S7" s="45">
        <v>220</v>
      </c>
      <c r="T7" s="45">
        <v>156</v>
      </c>
      <c r="U7" s="46">
        <v>81</v>
      </c>
    </row>
    <row r="8" spans="1:21" ht="17.25" customHeight="1">
      <c r="A8" s="6">
        <v>201106</v>
      </c>
      <c r="B8" s="12">
        <f t="shared" si="0"/>
        <v>2636</v>
      </c>
      <c r="C8" s="10">
        <f t="shared" si="1"/>
        <v>1549</v>
      </c>
      <c r="D8" s="10">
        <f t="shared" si="2"/>
        <v>876</v>
      </c>
      <c r="E8" s="13">
        <f t="shared" si="3"/>
        <v>211</v>
      </c>
      <c r="F8" s="10">
        <f t="shared" si="4"/>
        <v>1516</v>
      </c>
      <c r="G8" s="45">
        <v>1037</v>
      </c>
      <c r="H8" s="45">
        <v>420</v>
      </c>
      <c r="I8" s="46">
        <v>59</v>
      </c>
      <c r="J8" s="10">
        <f t="shared" si="5"/>
        <v>452</v>
      </c>
      <c r="K8" s="45">
        <v>196</v>
      </c>
      <c r="L8" s="45">
        <v>202</v>
      </c>
      <c r="M8" s="46">
        <v>54</v>
      </c>
      <c r="N8" s="10">
        <f t="shared" si="6"/>
        <v>106</v>
      </c>
      <c r="O8" s="45">
        <v>55</v>
      </c>
      <c r="P8" s="45">
        <v>51</v>
      </c>
      <c r="Q8" s="46">
        <v>0</v>
      </c>
      <c r="R8" s="10">
        <f t="shared" si="7"/>
        <v>562</v>
      </c>
      <c r="S8" s="45">
        <v>261</v>
      </c>
      <c r="T8" s="45">
        <v>203</v>
      </c>
      <c r="U8" s="46">
        <v>98</v>
      </c>
    </row>
    <row r="9" spans="1:21" ht="17.25" customHeight="1">
      <c r="A9" s="6">
        <v>201107</v>
      </c>
      <c r="B9" s="12">
        <f t="shared" si="0"/>
        <v>1797</v>
      </c>
      <c r="C9" s="10">
        <f t="shared" si="1"/>
        <v>1047</v>
      </c>
      <c r="D9" s="10">
        <f t="shared" si="2"/>
        <v>586</v>
      </c>
      <c r="E9" s="13">
        <f t="shared" si="3"/>
        <v>164</v>
      </c>
      <c r="F9" s="10">
        <f t="shared" si="4"/>
        <v>984</v>
      </c>
      <c r="G9" s="45">
        <v>646</v>
      </c>
      <c r="H9" s="45">
        <v>303</v>
      </c>
      <c r="I9" s="46">
        <v>35</v>
      </c>
      <c r="J9" s="10">
        <f t="shared" si="5"/>
        <v>266</v>
      </c>
      <c r="K9" s="45">
        <v>111</v>
      </c>
      <c r="L9" s="45">
        <v>116</v>
      </c>
      <c r="M9" s="46">
        <v>39</v>
      </c>
      <c r="N9" s="10">
        <f t="shared" si="6"/>
        <v>72</v>
      </c>
      <c r="O9" s="45">
        <v>48</v>
      </c>
      <c r="P9" s="45">
        <v>24</v>
      </c>
      <c r="Q9" s="46">
        <v>0</v>
      </c>
      <c r="R9" s="10">
        <f t="shared" si="7"/>
        <v>475</v>
      </c>
      <c r="S9" s="45">
        <v>242</v>
      </c>
      <c r="T9" s="45">
        <v>143</v>
      </c>
      <c r="U9" s="46">
        <v>90</v>
      </c>
    </row>
    <row r="10" spans="1:21" ht="17.25" customHeight="1">
      <c r="A10" s="6">
        <v>201108</v>
      </c>
      <c r="B10" s="12">
        <f t="shared" si="0"/>
        <v>2198</v>
      </c>
      <c r="C10" s="10">
        <f t="shared" si="1"/>
        <v>1228</v>
      </c>
      <c r="D10" s="10">
        <f t="shared" si="2"/>
        <v>778</v>
      </c>
      <c r="E10" s="13">
        <f t="shared" si="3"/>
        <v>192</v>
      </c>
      <c r="F10" s="10">
        <f t="shared" si="4"/>
        <v>1125</v>
      </c>
      <c r="G10" s="45">
        <v>749</v>
      </c>
      <c r="H10" s="45">
        <v>326</v>
      </c>
      <c r="I10" s="46">
        <v>50</v>
      </c>
      <c r="J10" s="10">
        <f t="shared" si="5"/>
        <v>306</v>
      </c>
      <c r="K10" s="45">
        <v>132</v>
      </c>
      <c r="L10" s="45">
        <v>144</v>
      </c>
      <c r="M10" s="46">
        <v>30</v>
      </c>
      <c r="N10" s="10">
        <f t="shared" si="6"/>
        <v>87</v>
      </c>
      <c r="O10" s="45">
        <v>45</v>
      </c>
      <c r="P10" s="45">
        <v>42</v>
      </c>
      <c r="Q10" s="46">
        <v>0</v>
      </c>
      <c r="R10" s="10">
        <f t="shared" si="7"/>
        <v>680</v>
      </c>
      <c r="S10" s="45">
        <v>302</v>
      </c>
      <c r="T10" s="45">
        <v>266</v>
      </c>
      <c r="U10" s="46">
        <v>112</v>
      </c>
    </row>
    <row r="11" spans="1:21" ht="17.25" customHeight="1">
      <c r="A11" s="6">
        <v>201109</v>
      </c>
      <c r="B11" s="12">
        <f t="shared" si="0"/>
        <v>3305</v>
      </c>
      <c r="C11" s="10">
        <f t="shared" si="1"/>
        <v>1904</v>
      </c>
      <c r="D11" s="10">
        <f t="shared" si="2"/>
        <v>1217</v>
      </c>
      <c r="E11" s="13">
        <f t="shared" si="3"/>
        <v>184</v>
      </c>
      <c r="F11" s="10">
        <f t="shared" si="4"/>
        <v>1721</v>
      </c>
      <c r="G11" s="45">
        <v>1140</v>
      </c>
      <c r="H11" s="45">
        <v>537</v>
      </c>
      <c r="I11" s="46">
        <v>44</v>
      </c>
      <c r="J11" s="10">
        <f t="shared" si="5"/>
        <v>496</v>
      </c>
      <c r="K11" s="45">
        <v>215</v>
      </c>
      <c r="L11" s="45">
        <v>246</v>
      </c>
      <c r="M11" s="46">
        <v>35</v>
      </c>
      <c r="N11" s="10">
        <f t="shared" si="6"/>
        <v>376</v>
      </c>
      <c r="O11" s="45">
        <v>227</v>
      </c>
      <c r="P11" s="45">
        <v>149</v>
      </c>
      <c r="Q11" s="46">
        <v>0</v>
      </c>
      <c r="R11" s="10">
        <f t="shared" si="7"/>
        <v>712</v>
      </c>
      <c r="S11" s="45">
        <v>322</v>
      </c>
      <c r="T11" s="45">
        <v>285</v>
      </c>
      <c r="U11" s="46">
        <v>105</v>
      </c>
    </row>
    <row r="12" spans="1:21" ht="17.25" customHeight="1">
      <c r="A12" s="6">
        <v>201110</v>
      </c>
      <c r="B12" s="12">
        <f t="shared" si="0"/>
        <v>5423</v>
      </c>
      <c r="C12" s="10">
        <f t="shared" si="1"/>
        <v>3322</v>
      </c>
      <c r="D12" s="10">
        <f t="shared" si="2"/>
        <v>1878</v>
      </c>
      <c r="E12" s="13">
        <f t="shared" si="3"/>
        <v>223</v>
      </c>
      <c r="F12" s="10">
        <f t="shared" si="4"/>
        <v>2254</v>
      </c>
      <c r="G12" s="45">
        <v>1557</v>
      </c>
      <c r="H12" s="45">
        <v>629</v>
      </c>
      <c r="I12" s="46">
        <v>68</v>
      </c>
      <c r="J12" s="10">
        <f t="shared" si="5"/>
        <v>748</v>
      </c>
      <c r="K12" s="45">
        <v>369</v>
      </c>
      <c r="L12" s="45">
        <v>337</v>
      </c>
      <c r="M12" s="46">
        <v>42</v>
      </c>
      <c r="N12" s="10">
        <f t="shared" si="6"/>
        <v>1601</v>
      </c>
      <c r="O12" s="45">
        <v>992</v>
      </c>
      <c r="P12" s="45">
        <v>609</v>
      </c>
      <c r="Q12" s="46">
        <v>0</v>
      </c>
      <c r="R12" s="10">
        <f t="shared" si="7"/>
        <v>820</v>
      </c>
      <c r="S12" s="45">
        <v>404</v>
      </c>
      <c r="T12" s="45">
        <v>303</v>
      </c>
      <c r="U12" s="46">
        <v>113</v>
      </c>
    </row>
    <row r="13" spans="1:21" ht="17.25" customHeight="1">
      <c r="A13" s="6">
        <v>201111</v>
      </c>
      <c r="B13" s="12">
        <f t="shared" si="0"/>
        <v>1849</v>
      </c>
      <c r="C13" s="10">
        <f t="shared" si="1"/>
        <v>1132</v>
      </c>
      <c r="D13" s="10">
        <f t="shared" si="2"/>
        <v>634</v>
      </c>
      <c r="E13" s="13">
        <f t="shared" si="3"/>
        <v>83</v>
      </c>
      <c r="F13" s="10">
        <f t="shared" si="4"/>
        <v>833</v>
      </c>
      <c r="G13" s="45">
        <v>584</v>
      </c>
      <c r="H13" s="45">
        <v>234</v>
      </c>
      <c r="I13" s="46">
        <v>15</v>
      </c>
      <c r="J13" s="10">
        <f t="shared" si="5"/>
        <v>324</v>
      </c>
      <c r="K13" s="45">
        <v>155</v>
      </c>
      <c r="L13" s="45">
        <v>150</v>
      </c>
      <c r="M13" s="46">
        <v>19</v>
      </c>
      <c r="N13" s="10">
        <f t="shared" si="6"/>
        <v>342</v>
      </c>
      <c r="O13" s="45">
        <v>216</v>
      </c>
      <c r="P13" s="45">
        <v>126</v>
      </c>
      <c r="Q13" s="46">
        <v>0</v>
      </c>
      <c r="R13" s="10">
        <f t="shared" si="7"/>
        <v>350</v>
      </c>
      <c r="S13" s="45">
        <v>177</v>
      </c>
      <c r="T13" s="45">
        <v>124</v>
      </c>
      <c r="U13" s="46">
        <v>49</v>
      </c>
    </row>
    <row r="14" spans="1:21" ht="17.25" customHeight="1">
      <c r="A14" s="6">
        <v>201112</v>
      </c>
      <c r="B14" s="12">
        <f t="shared" si="0"/>
        <v>617</v>
      </c>
      <c r="C14" s="10">
        <f t="shared" si="1"/>
        <v>444</v>
      </c>
      <c r="D14" s="10">
        <f t="shared" si="2"/>
        <v>165</v>
      </c>
      <c r="E14" s="13">
        <f t="shared" si="3"/>
        <v>8</v>
      </c>
      <c r="F14" s="10">
        <f t="shared" si="4"/>
        <v>363</v>
      </c>
      <c r="G14" s="45">
        <v>270</v>
      </c>
      <c r="H14" s="45">
        <v>91</v>
      </c>
      <c r="I14" s="46">
        <v>2</v>
      </c>
      <c r="J14" s="10">
        <f t="shared" si="5"/>
        <v>125</v>
      </c>
      <c r="K14" s="45">
        <v>77</v>
      </c>
      <c r="L14" s="45">
        <v>43</v>
      </c>
      <c r="M14" s="46">
        <v>5</v>
      </c>
      <c r="N14" s="10">
        <f t="shared" si="6"/>
        <v>76</v>
      </c>
      <c r="O14" s="45">
        <v>52</v>
      </c>
      <c r="P14" s="45">
        <v>24</v>
      </c>
      <c r="Q14" s="46">
        <v>0</v>
      </c>
      <c r="R14" s="10">
        <f t="shared" si="7"/>
        <v>53</v>
      </c>
      <c r="S14" s="45">
        <v>45</v>
      </c>
      <c r="T14" s="45">
        <v>7</v>
      </c>
      <c r="U14" s="46">
        <v>1</v>
      </c>
    </row>
    <row r="15" spans="1:21" ht="17.25" customHeight="1">
      <c r="A15" s="14">
        <v>201201</v>
      </c>
      <c r="B15" s="7">
        <f t="shared" si="0"/>
        <v>690</v>
      </c>
      <c r="C15" s="8">
        <f t="shared" si="1"/>
        <v>486</v>
      </c>
      <c r="D15" s="8">
        <f t="shared" si="2"/>
        <v>159</v>
      </c>
      <c r="E15" s="9">
        <f t="shared" si="3"/>
        <v>45</v>
      </c>
      <c r="F15" s="8">
        <f t="shared" si="4"/>
        <v>288</v>
      </c>
      <c r="G15" s="47">
        <v>223</v>
      </c>
      <c r="H15" s="47">
        <v>63</v>
      </c>
      <c r="I15" s="48">
        <v>2</v>
      </c>
      <c r="J15" s="8">
        <f t="shared" si="5"/>
        <v>100</v>
      </c>
      <c r="K15" s="47">
        <v>67</v>
      </c>
      <c r="L15" s="47">
        <v>33</v>
      </c>
      <c r="M15" s="48">
        <v>0</v>
      </c>
      <c r="N15" s="8">
        <f t="shared" si="6"/>
        <v>76</v>
      </c>
      <c r="O15" s="47">
        <v>53</v>
      </c>
      <c r="P15" s="47">
        <v>23</v>
      </c>
      <c r="Q15" s="48">
        <v>0</v>
      </c>
      <c r="R15" s="8">
        <f t="shared" si="7"/>
        <v>226</v>
      </c>
      <c r="S15" s="47">
        <v>143</v>
      </c>
      <c r="T15" s="47">
        <v>40</v>
      </c>
      <c r="U15" s="48">
        <v>43</v>
      </c>
    </row>
    <row r="16" spans="1:21" ht="17.25" customHeight="1">
      <c r="A16" s="6">
        <v>201202</v>
      </c>
      <c r="B16" s="12">
        <f t="shared" si="0"/>
        <v>533</v>
      </c>
      <c r="C16" s="10">
        <f t="shared" si="1"/>
        <v>367</v>
      </c>
      <c r="D16" s="10">
        <f t="shared" si="2"/>
        <v>162</v>
      </c>
      <c r="E16" s="13">
        <f t="shared" si="3"/>
        <v>4</v>
      </c>
      <c r="F16" s="10">
        <f t="shared" si="4"/>
        <v>277</v>
      </c>
      <c r="G16" s="45">
        <v>199</v>
      </c>
      <c r="H16" s="45">
        <v>78</v>
      </c>
      <c r="I16" s="46">
        <v>0</v>
      </c>
      <c r="J16" s="10">
        <f t="shared" si="5"/>
        <v>98</v>
      </c>
      <c r="K16" s="45">
        <v>55</v>
      </c>
      <c r="L16" s="45">
        <v>39</v>
      </c>
      <c r="M16" s="46">
        <v>4</v>
      </c>
      <c r="N16" s="10">
        <f t="shared" si="6"/>
        <v>59</v>
      </c>
      <c r="O16" s="45">
        <v>39</v>
      </c>
      <c r="P16" s="45">
        <v>20</v>
      </c>
      <c r="Q16" s="46">
        <v>0</v>
      </c>
      <c r="R16" s="10">
        <f t="shared" si="7"/>
        <v>99</v>
      </c>
      <c r="S16" s="45">
        <v>74</v>
      </c>
      <c r="T16" s="45">
        <v>25</v>
      </c>
      <c r="U16" s="46">
        <v>0</v>
      </c>
    </row>
    <row r="17" spans="1:21" ht="17.25" customHeight="1">
      <c r="A17" s="6">
        <v>201203</v>
      </c>
      <c r="B17" s="12">
        <f t="shared" si="0"/>
        <v>990</v>
      </c>
      <c r="C17" s="10">
        <f t="shared" si="1"/>
        <v>622</v>
      </c>
      <c r="D17" s="10">
        <f t="shared" si="2"/>
        <v>364</v>
      </c>
      <c r="E17" s="13">
        <f t="shared" si="3"/>
        <v>4</v>
      </c>
      <c r="F17" s="10">
        <f t="shared" si="4"/>
        <v>534</v>
      </c>
      <c r="G17" s="45">
        <v>343</v>
      </c>
      <c r="H17" s="45">
        <v>191</v>
      </c>
      <c r="I17" s="46">
        <v>0</v>
      </c>
      <c r="J17" s="10">
        <f t="shared" si="5"/>
        <v>244</v>
      </c>
      <c r="K17" s="45">
        <v>142</v>
      </c>
      <c r="L17" s="45">
        <v>98</v>
      </c>
      <c r="M17" s="46">
        <v>4</v>
      </c>
      <c r="N17" s="10">
        <f t="shared" si="6"/>
        <v>123</v>
      </c>
      <c r="O17" s="45">
        <v>79</v>
      </c>
      <c r="P17" s="45">
        <v>44</v>
      </c>
      <c r="Q17" s="46">
        <v>0</v>
      </c>
      <c r="R17" s="10">
        <f t="shared" si="7"/>
        <v>89</v>
      </c>
      <c r="S17" s="45">
        <v>58</v>
      </c>
      <c r="T17" s="45">
        <v>31</v>
      </c>
      <c r="U17" s="46">
        <v>0</v>
      </c>
    </row>
    <row r="18" spans="1:21" ht="17.25" customHeight="1">
      <c r="A18" s="6">
        <v>201204</v>
      </c>
      <c r="B18" s="12">
        <f t="shared" si="0"/>
        <v>1836</v>
      </c>
      <c r="C18" s="10">
        <f t="shared" si="1"/>
        <v>1134</v>
      </c>
      <c r="D18" s="10">
        <f t="shared" si="2"/>
        <v>675</v>
      </c>
      <c r="E18" s="13">
        <f t="shared" si="3"/>
        <v>27</v>
      </c>
      <c r="F18" s="10">
        <f t="shared" si="4"/>
        <v>1061</v>
      </c>
      <c r="G18" s="45">
        <v>680</v>
      </c>
      <c r="H18" s="45">
        <v>377</v>
      </c>
      <c r="I18" s="46">
        <v>4</v>
      </c>
      <c r="J18" s="10">
        <f t="shared" si="5"/>
        <v>445</v>
      </c>
      <c r="K18" s="45">
        <v>254</v>
      </c>
      <c r="L18" s="45">
        <v>172</v>
      </c>
      <c r="M18" s="46">
        <v>19</v>
      </c>
      <c r="N18" s="10">
        <f t="shared" si="6"/>
        <v>233</v>
      </c>
      <c r="O18" s="45">
        <v>132</v>
      </c>
      <c r="P18" s="45">
        <v>101</v>
      </c>
      <c r="Q18" s="46">
        <v>0</v>
      </c>
      <c r="R18" s="10">
        <f t="shared" si="7"/>
        <v>97</v>
      </c>
      <c r="S18" s="45">
        <v>68</v>
      </c>
      <c r="T18" s="45">
        <v>25</v>
      </c>
      <c r="U18" s="46">
        <v>4</v>
      </c>
    </row>
    <row r="19" spans="1:21" ht="17.25" customHeight="1">
      <c r="A19" s="6">
        <v>201205</v>
      </c>
      <c r="B19" s="12">
        <f t="shared" si="0"/>
        <v>5254</v>
      </c>
      <c r="C19" s="10">
        <f t="shared" si="1"/>
        <v>2796</v>
      </c>
      <c r="D19" s="10">
        <f t="shared" si="2"/>
        <v>2104</v>
      </c>
      <c r="E19" s="13">
        <f t="shared" si="3"/>
        <v>354</v>
      </c>
      <c r="F19" s="10">
        <f t="shared" si="4"/>
        <v>2597</v>
      </c>
      <c r="G19" s="45">
        <v>1491</v>
      </c>
      <c r="H19" s="45">
        <v>1033</v>
      </c>
      <c r="I19" s="46">
        <v>73</v>
      </c>
      <c r="J19" s="10">
        <f t="shared" si="5"/>
        <v>1245</v>
      </c>
      <c r="K19" s="45">
        <v>714</v>
      </c>
      <c r="L19" s="45">
        <v>440</v>
      </c>
      <c r="M19" s="46">
        <v>91</v>
      </c>
      <c r="N19" s="10">
        <f t="shared" si="6"/>
        <v>293</v>
      </c>
      <c r="O19" s="45">
        <v>133</v>
      </c>
      <c r="P19" s="45">
        <v>160</v>
      </c>
      <c r="Q19" s="46">
        <v>0</v>
      </c>
      <c r="R19" s="10">
        <f t="shared" si="7"/>
        <v>1119</v>
      </c>
      <c r="S19" s="45">
        <v>458</v>
      </c>
      <c r="T19" s="45">
        <v>471</v>
      </c>
      <c r="U19" s="46">
        <v>190</v>
      </c>
    </row>
    <row r="20" spans="1:21" ht="17.25" customHeight="1">
      <c r="A20" s="6">
        <v>201206</v>
      </c>
      <c r="B20" s="12">
        <f t="shared" si="0"/>
        <v>3372</v>
      </c>
      <c r="C20" s="10">
        <f t="shared" si="1"/>
        <v>1720</v>
      </c>
      <c r="D20" s="10">
        <f t="shared" si="2"/>
        <v>1308</v>
      </c>
      <c r="E20" s="13">
        <f t="shared" si="3"/>
        <v>344</v>
      </c>
      <c r="F20" s="10">
        <f t="shared" si="4"/>
        <v>1690</v>
      </c>
      <c r="G20" s="45">
        <v>969</v>
      </c>
      <c r="H20" s="45">
        <v>648</v>
      </c>
      <c r="I20" s="46">
        <v>73</v>
      </c>
      <c r="J20" s="10">
        <f t="shared" si="5"/>
        <v>594</v>
      </c>
      <c r="K20" s="45">
        <v>329</v>
      </c>
      <c r="L20" s="45">
        <v>188</v>
      </c>
      <c r="M20" s="46">
        <v>77</v>
      </c>
      <c r="N20" s="10">
        <f t="shared" si="6"/>
        <v>175</v>
      </c>
      <c r="O20" s="45">
        <v>73</v>
      </c>
      <c r="P20" s="45">
        <v>102</v>
      </c>
      <c r="Q20" s="46">
        <v>0</v>
      </c>
      <c r="R20" s="10">
        <f t="shared" si="7"/>
        <v>913</v>
      </c>
      <c r="S20" s="45">
        <v>349</v>
      </c>
      <c r="T20" s="45">
        <v>370</v>
      </c>
      <c r="U20" s="46">
        <v>194</v>
      </c>
    </row>
    <row r="21" spans="1:21" ht="17.25" customHeight="1">
      <c r="A21" s="6">
        <v>201207</v>
      </c>
      <c r="B21" s="12">
        <f t="shared" si="0"/>
        <v>2068</v>
      </c>
      <c r="C21" s="10">
        <f t="shared" si="1"/>
        <v>1056</v>
      </c>
      <c r="D21" s="10">
        <f t="shared" si="2"/>
        <v>783</v>
      </c>
      <c r="E21" s="13">
        <f t="shared" si="3"/>
        <v>229</v>
      </c>
      <c r="F21" s="10">
        <f t="shared" si="4"/>
        <v>964</v>
      </c>
      <c r="G21" s="45">
        <v>567</v>
      </c>
      <c r="H21" s="45">
        <v>354</v>
      </c>
      <c r="I21" s="46">
        <v>43</v>
      </c>
      <c r="J21" s="10">
        <f t="shared" si="5"/>
        <v>386</v>
      </c>
      <c r="K21" s="45">
        <v>202</v>
      </c>
      <c r="L21" s="45">
        <v>125</v>
      </c>
      <c r="M21" s="46">
        <v>59</v>
      </c>
      <c r="N21" s="10">
        <f t="shared" si="6"/>
        <v>91</v>
      </c>
      <c r="O21" s="45">
        <v>42</v>
      </c>
      <c r="P21" s="45">
        <v>49</v>
      </c>
      <c r="Q21" s="46">
        <v>0</v>
      </c>
      <c r="R21" s="10">
        <f t="shared" si="7"/>
        <v>627</v>
      </c>
      <c r="S21" s="45">
        <v>245</v>
      </c>
      <c r="T21" s="45">
        <v>255</v>
      </c>
      <c r="U21" s="46">
        <v>127</v>
      </c>
    </row>
    <row r="22" spans="1:21" ht="17.25" customHeight="1">
      <c r="A22" s="6">
        <v>201208</v>
      </c>
      <c r="B22" s="12">
        <f t="shared" si="0"/>
        <v>1749</v>
      </c>
      <c r="C22" s="10">
        <f t="shared" si="1"/>
        <v>897</v>
      </c>
      <c r="D22" s="10">
        <f t="shared" si="2"/>
        <v>675</v>
      </c>
      <c r="E22" s="13">
        <f t="shared" si="3"/>
        <v>177</v>
      </c>
      <c r="F22" s="10">
        <f t="shared" si="4"/>
        <v>779</v>
      </c>
      <c r="G22" s="45">
        <v>479</v>
      </c>
      <c r="H22" s="45">
        <v>267</v>
      </c>
      <c r="I22" s="46">
        <v>33</v>
      </c>
      <c r="J22" s="10">
        <f t="shared" si="5"/>
        <v>265</v>
      </c>
      <c r="K22" s="45">
        <v>144</v>
      </c>
      <c r="L22" s="45">
        <v>86</v>
      </c>
      <c r="M22" s="46">
        <v>35</v>
      </c>
      <c r="N22" s="10">
        <f t="shared" si="6"/>
        <v>93</v>
      </c>
      <c r="O22" s="45">
        <v>45</v>
      </c>
      <c r="P22" s="45">
        <v>48</v>
      </c>
      <c r="Q22" s="46">
        <v>0</v>
      </c>
      <c r="R22" s="10">
        <f t="shared" si="7"/>
        <v>612</v>
      </c>
      <c r="S22" s="45">
        <v>229</v>
      </c>
      <c r="T22" s="45">
        <v>274</v>
      </c>
      <c r="U22" s="46">
        <v>109</v>
      </c>
    </row>
    <row r="23" spans="1:21" ht="17.25" customHeight="1">
      <c r="A23" s="6">
        <v>201209</v>
      </c>
      <c r="B23" s="12">
        <f t="shared" si="0"/>
        <v>2813</v>
      </c>
      <c r="C23" s="10">
        <f t="shared" si="1"/>
        <v>1561</v>
      </c>
      <c r="D23" s="10">
        <f t="shared" si="2"/>
        <v>1058</v>
      </c>
      <c r="E23" s="13">
        <f t="shared" si="3"/>
        <v>194</v>
      </c>
      <c r="F23" s="10">
        <f t="shared" si="4"/>
        <v>1179</v>
      </c>
      <c r="G23" s="45">
        <v>773</v>
      </c>
      <c r="H23" s="45">
        <v>388</v>
      </c>
      <c r="I23" s="46">
        <v>18</v>
      </c>
      <c r="J23" s="10">
        <f t="shared" si="5"/>
        <v>542</v>
      </c>
      <c r="K23" s="45">
        <v>318</v>
      </c>
      <c r="L23" s="45">
        <v>172</v>
      </c>
      <c r="M23" s="46">
        <v>52</v>
      </c>
      <c r="N23" s="10">
        <f t="shared" si="6"/>
        <v>292</v>
      </c>
      <c r="O23" s="45">
        <v>142</v>
      </c>
      <c r="P23" s="45">
        <v>150</v>
      </c>
      <c r="Q23" s="46"/>
      <c r="R23" s="10">
        <f t="shared" si="7"/>
        <v>800</v>
      </c>
      <c r="S23" s="45">
        <v>328</v>
      </c>
      <c r="T23" s="45">
        <v>348</v>
      </c>
      <c r="U23" s="46">
        <v>124</v>
      </c>
    </row>
    <row r="24" spans="1:21" ht="17.25" customHeight="1">
      <c r="A24" s="6">
        <v>201210</v>
      </c>
      <c r="B24" s="12">
        <f t="shared" si="0"/>
        <v>5216</v>
      </c>
      <c r="C24" s="10">
        <f t="shared" si="1"/>
        <v>2963</v>
      </c>
      <c r="D24" s="10">
        <f t="shared" si="2"/>
        <v>1947</v>
      </c>
      <c r="E24" s="13">
        <f t="shared" si="3"/>
        <v>306</v>
      </c>
      <c r="F24" s="10">
        <f t="shared" si="4"/>
        <v>1601</v>
      </c>
      <c r="G24" s="45">
        <v>972</v>
      </c>
      <c r="H24" s="45">
        <v>573</v>
      </c>
      <c r="I24" s="46">
        <v>56</v>
      </c>
      <c r="J24" s="10">
        <f t="shared" si="5"/>
        <v>1058</v>
      </c>
      <c r="K24" s="45">
        <v>642</v>
      </c>
      <c r="L24" s="45">
        <v>338</v>
      </c>
      <c r="M24" s="46">
        <v>78</v>
      </c>
      <c r="N24" s="10">
        <f t="shared" si="6"/>
        <v>1449</v>
      </c>
      <c r="O24" s="45">
        <v>855</v>
      </c>
      <c r="P24" s="45">
        <v>581</v>
      </c>
      <c r="Q24" s="46">
        <v>13</v>
      </c>
      <c r="R24" s="10">
        <f t="shared" si="7"/>
        <v>1108</v>
      </c>
      <c r="S24" s="45">
        <v>494</v>
      </c>
      <c r="T24" s="45">
        <v>455</v>
      </c>
      <c r="U24" s="46">
        <v>159</v>
      </c>
    </row>
    <row r="25" spans="1:21" ht="17.25" customHeight="1">
      <c r="A25" s="6">
        <v>201211</v>
      </c>
      <c r="B25" s="12">
        <f t="shared" si="0"/>
        <v>1471</v>
      </c>
      <c r="C25" s="10">
        <f t="shared" si="1"/>
        <v>901</v>
      </c>
      <c r="D25" s="10">
        <f t="shared" si="2"/>
        <v>497</v>
      </c>
      <c r="E25" s="13">
        <f t="shared" si="3"/>
        <v>73</v>
      </c>
      <c r="F25" s="10">
        <f t="shared" si="4"/>
        <v>480</v>
      </c>
      <c r="G25" s="45">
        <v>359</v>
      </c>
      <c r="H25" s="45">
        <v>111</v>
      </c>
      <c r="I25" s="46">
        <v>10</v>
      </c>
      <c r="J25" s="10">
        <f t="shared" si="5"/>
        <v>276</v>
      </c>
      <c r="K25" s="45">
        <v>172</v>
      </c>
      <c r="L25" s="45">
        <v>86</v>
      </c>
      <c r="M25" s="46">
        <v>18</v>
      </c>
      <c r="N25" s="10">
        <f t="shared" si="6"/>
        <v>324</v>
      </c>
      <c r="O25" s="45">
        <v>182</v>
      </c>
      <c r="P25" s="45">
        <v>142</v>
      </c>
      <c r="Q25" s="46">
        <v>0</v>
      </c>
      <c r="R25" s="10">
        <f t="shared" si="7"/>
        <v>391</v>
      </c>
      <c r="S25" s="45">
        <v>188</v>
      </c>
      <c r="T25" s="45">
        <v>158</v>
      </c>
      <c r="U25" s="46">
        <v>45</v>
      </c>
    </row>
    <row r="26" spans="1:21" ht="17.25" customHeight="1">
      <c r="A26" s="15">
        <v>201212</v>
      </c>
      <c r="B26" s="16">
        <f t="shared" si="0"/>
        <v>494</v>
      </c>
      <c r="C26" s="17">
        <f t="shared" si="1"/>
        <v>351</v>
      </c>
      <c r="D26" s="17">
        <f t="shared" si="2"/>
        <v>130</v>
      </c>
      <c r="E26" s="18">
        <f t="shared" si="3"/>
        <v>13</v>
      </c>
      <c r="F26" s="17">
        <f t="shared" si="4"/>
        <v>225</v>
      </c>
      <c r="G26" s="49">
        <v>171</v>
      </c>
      <c r="H26" s="49">
        <v>52</v>
      </c>
      <c r="I26" s="50">
        <v>2</v>
      </c>
      <c r="J26" s="17">
        <f t="shared" si="5"/>
        <v>145</v>
      </c>
      <c r="K26" s="49">
        <v>94</v>
      </c>
      <c r="L26" s="49">
        <v>43</v>
      </c>
      <c r="M26" s="50">
        <v>8</v>
      </c>
      <c r="N26" s="17">
        <f t="shared" si="6"/>
        <v>58</v>
      </c>
      <c r="O26" s="49">
        <v>43</v>
      </c>
      <c r="P26" s="49">
        <v>15</v>
      </c>
      <c r="Q26" s="50">
        <v>0</v>
      </c>
      <c r="R26" s="17">
        <f t="shared" si="7"/>
        <v>66</v>
      </c>
      <c r="S26" s="49">
        <v>43</v>
      </c>
      <c r="T26" s="49">
        <v>20</v>
      </c>
      <c r="U26" s="50">
        <v>3</v>
      </c>
    </row>
    <row r="27" spans="1:21" ht="17.25" customHeight="1">
      <c r="A27" s="14">
        <v>201301</v>
      </c>
      <c r="B27" s="7">
        <f t="shared" si="0"/>
        <v>530</v>
      </c>
      <c r="C27" s="8">
        <f t="shared" si="1"/>
        <v>377</v>
      </c>
      <c r="D27" s="8">
        <f t="shared" si="2"/>
        <v>142</v>
      </c>
      <c r="E27" s="9">
        <f t="shared" si="3"/>
        <v>11</v>
      </c>
      <c r="F27" s="8">
        <f t="shared" si="4"/>
        <v>159</v>
      </c>
      <c r="G27" s="47">
        <v>124</v>
      </c>
      <c r="H27" s="47">
        <v>34</v>
      </c>
      <c r="I27" s="48">
        <v>1</v>
      </c>
      <c r="J27" s="8">
        <f t="shared" si="5"/>
        <v>178</v>
      </c>
      <c r="K27" s="47">
        <v>124</v>
      </c>
      <c r="L27" s="47">
        <v>44</v>
      </c>
      <c r="M27" s="48">
        <v>10</v>
      </c>
      <c r="N27" s="8">
        <f t="shared" si="6"/>
        <v>48</v>
      </c>
      <c r="O27" s="47">
        <v>34</v>
      </c>
      <c r="P27" s="47">
        <v>14</v>
      </c>
      <c r="Q27" s="48">
        <v>0</v>
      </c>
      <c r="R27" s="8">
        <f t="shared" si="7"/>
        <v>145</v>
      </c>
      <c r="S27" s="47">
        <v>95</v>
      </c>
      <c r="T27" s="47">
        <v>50</v>
      </c>
      <c r="U27" s="48">
        <v>0</v>
      </c>
    </row>
    <row r="28" spans="1:21" ht="17.25" customHeight="1">
      <c r="A28" s="6">
        <v>201302</v>
      </c>
      <c r="B28" s="12">
        <f t="shared" si="0"/>
        <v>360</v>
      </c>
      <c r="C28" s="10">
        <f t="shared" si="1"/>
        <v>271</v>
      </c>
      <c r="D28" s="10">
        <f t="shared" si="2"/>
        <v>84</v>
      </c>
      <c r="E28" s="13">
        <f t="shared" si="3"/>
        <v>5</v>
      </c>
      <c r="F28" s="10">
        <f t="shared" si="4"/>
        <v>133</v>
      </c>
      <c r="G28" s="45">
        <v>99</v>
      </c>
      <c r="H28" s="45">
        <v>34</v>
      </c>
      <c r="I28" s="46">
        <v>0</v>
      </c>
      <c r="J28" s="10">
        <f t="shared" si="5"/>
        <v>146</v>
      </c>
      <c r="K28" s="45">
        <v>111</v>
      </c>
      <c r="L28" s="45">
        <v>30</v>
      </c>
      <c r="M28" s="46">
        <v>5</v>
      </c>
      <c r="N28" s="10">
        <f t="shared" si="6"/>
        <v>38</v>
      </c>
      <c r="O28" s="45">
        <v>27</v>
      </c>
      <c r="P28" s="45">
        <v>11</v>
      </c>
      <c r="Q28" s="46">
        <v>0</v>
      </c>
      <c r="R28" s="10">
        <f t="shared" si="7"/>
        <v>43</v>
      </c>
      <c r="S28" s="45">
        <v>34</v>
      </c>
      <c r="T28" s="45">
        <v>9</v>
      </c>
      <c r="U28" s="46">
        <v>0</v>
      </c>
    </row>
    <row r="29" spans="1:21" ht="17.25" customHeight="1">
      <c r="A29" s="6">
        <v>201303</v>
      </c>
      <c r="B29" s="12">
        <f t="shared" si="0"/>
        <v>985</v>
      </c>
      <c r="C29" s="10">
        <f t="shared" si="1"/>
        <v>643</v>
      </c>
      <c r="D29" s="10">
        <f t="shared" si="2"/>
        <v>305</v>
      </c>
      <c r="E29" s="13">
        <f t="shared" si="3"/>
        <v>37</v>
      </c>
      <c r="F29" s="10">
        <f t="shared" si="4"/>
        <v>440</v>
      </c>
      <c r="G29" s="45">
        <v>310</v>
      </c>
      <c r="H29" s="45">
        <v>130</v>
      </c>
      <c r="I29" s="46">
        <v>0</v>
      </c>
      <c r="J29" s="10">
        <f t="shared" si="5"/>
        <v>343</v>
      </c>
      <c r="K29" s="45">
        <v>195</v>
      </c>
      <c r="L29" s="45">
        <v>112</v>
      </c>
      <c r="M29" s="46">
        <v>36</v>
      </c>
      <c r="N29" s="10">
        <f t="shared" si="6"/>
        <v>93</v>
      </c>
      <c r="O29" s="45">
        <v>62</v>
      </c>
      <c r="P29" s="45">
        <v>31</v>
      </c>
      <c r="Q29" s="46">
        <v>0</v>
      </c>
      <c r="R29" s="10">
        <f t="shared" si="7"/>
        <v>109</v>
      </c>
      <c r="S29" s="45">
        <v>76</v>
      </c>
      <c r="T29" s="45">
        <v>32</v>
      </c>
      <c r="U29" s="46">
        <v>1</v>
      </c>
    </row>
    <row r="30" spans="1:21" ht="17.25" customHeight="1">
      <c r="A30" s="6">
        <v>201304</v>
      </c>
      <c r="B30" s="12">
        <f t="shared" si="0"/>
        <v>1639</v>
      </c>
      <c r="C30" s="10">
        <f t="shared" si="1"/>
        <v>986</v>
      </c>
      <c r="D30" s="10">
        <f t="shared" si="2"/>
        <v>557</v>
      </c>
      <c r="E30" s="13">
        <f t="shared" si="3"/>
        <v>96</v>
      </c>
      <c r="F30" s="10">
        <f t="shared" si="4"/>
        <v>708</v>
      </c>
      <c r="G30" s="45">
        <v>502</v>
      </c>
      <c r="H30" s="45">
        <v>204</v>
      </c>
      <c r="I30" s="46">
        <v>2</v>
      </c>
      <c r="J30" s="10">
        <f t="shared" si="5"/>
        <v>497</v>
      </c>
      <c r="K30" s="45">
        <v>233</v>
      </c>
      <c r="L30" s="45">
        <v>194</v>
      </c>
      <c r="M30" s="46">
        <v>70</v>
      </c>
      <c r="N30" s="10">
        <f t="shared" si="6"/>
        <v>134</v>
      </c>
      <c r="O30" s="45">
        <v>86</v>
      </c>
      <c r="P30" s="45">
        <v>48</v>
      </c>
      <c r="Q30" s="46">
        <v>0</v>
      </c>
      <c r="R30" s="10">
        <f t="shared" si="7"/>
        <v>300</v>
      </c>
      <c r="S30" s="45">
        <v>165</v>
      </c>
      <c r="T30" s="45">
        <v>111</v>
      </c>
      <c r="U30" s="46">
        <v>24</v>
      </c>
    </row>
    <row r="31" spans="1:21" ht="17.25" customHeight="1">
      <c r="A31" s="6">
        <v>201305</v>
      </c>
      <c r="B31" s="12">
        <f t="shared" si="0"/>
        <v>4353</v>
      </c>
      <c r="C31" s="10">
        <f t="shared" si="1"/>
        <v>2249</v>
      </c>
      <c r="D31" s="10">
        <f t="shared" si="2"/>
        <v>1743</v>
      </c>
      <c r="E31" s="13">
        <f t="shared" si="3"/>
        <v>361</v>
      </c>
      <c r="F31" s="10">
        <f t="shared" si="4"/>
        <v>1917</v>
      </c>
      <c r="G31" s="45">
        <v>1177</v>
      </c>
      <c r="H31" s="45">
        <v>680</v>
      </c>
      <c r="I31" s="46">
        <v>60</v>
      </c>
      <c r="J31" s="10">
        <f t="shared" si="5"/>
        <v>1218</v>
      </c>
      <c r="K31" s="45">
        <v>485</v>
      </c>
      <c r="L31" s="45">
        <v>578</v>
      </c>
      <c r="M31" s="46">
        <v>155</v>
      </c>
      <c r="N31" s="10">
        <f t="shared" si="6"/>
        <v>231</v>
      </c>
      <c r="O31" s="45">
        <v>126</v>
      </c>
      <c r="P31" s="45">
        <v>105</v>
      </c>
      <c r="Q31" s="46">
        <v>0</v>
      </c>
      <c r="R31" s="10">
        <f t="shared" si="7"/>
        <v>987</v>
      </c>
      <c r="S31" s="45">
        <v>461</v>
      </c>
      <c r="T31" s="45">
        <v>380</v>
      </c>
      <c r="U31" s="46">
        <v>146</v>
      </c>
    </row>
    <row r="32" spans="1:21" ht="17.25" customHeight="1">
      <c r="A32" s="6">
        <v>201306</v>
      </c>
      <c r="B32" s="12">
        <f t="shared" si="0"/>
        <v>3100</v>
      </c>
      <c r="C32" s="10">
        <f t="shared" si="1"/>
        <v>1575</v>
      </c>
      <c r="D32" s="10">
        <f t="shared" si="2"/>
        <v>1186</v>
      </c>
      <c r="E32" s="13">
        <f t="shared" si="3"/>
        <v>339</v>
      </c>
      <c r="F32" s="10">
        <f t="shared" si="4"/>
        <v>1358</v>
      </c>
      <c r="G32" s="45">
        <v>868</v>
      </c>
      <c r="H32" s="45">
        <v>442</v>
      </c>
      <c r="I32" s="46">
        <v>48</v>
      </c>
      <c r="J32" s="10">
        <f t="shared" si="5"/>
        <v>784</v>
      </c>
      <c r="K32" s="45">
        <v>282</v>
      </c>
      <c r="L32" s="45">
        <v>356</v>
      </c>
      <c r="M32" s="46">
        <v>146</v>
      </c>
      <c r="N32" s="10">
        <f t="shared" si="6"/>
        <v>122</v>
      </c>
      <c r="O32" s="45">
        <v>68</v>
      </c>
      <c r="P32" s="45">
        <v>54</v>
      </c>
      <c r="Q32" s="46">
        <v>0</v>
      </c>
      <c r="R32" s="10">
        <f t="shared" si="7"/>
        <v>836</v>
      </c>
      <c r="S32" s="45">
        <v>357</v>
      </c>
      <c r="T32" s="45">
        <v>334</v>
      </c>
      <c r="U32" s="46">
        <v>145</v>
      </c>
    </row>
    <row r="33" spans="1:21" ht="17.25" customHeight="1">
      <c r="A33" s="6">
        <v>201307</v>
      </c>
      <c r="B33" s="12">
        <f t="shared" si="0"/>
        <v>1469</v>
      </c>
      <c r="C33" s="10">
        <f t="shared" si="1"/>
        <v>803</v>
      </c>
      <c r="D33" s="10">
        <f t="shared" si="2"/>
        <v>529</v>
      </c>
      <c r="E33" s="13">
        <f t="shared" si="3"/>
        <v>137</v>
      </c>
      <c r="F33" s="10">
        <f t="shared" si="4"/>
        <v>658</v>
      </c>
      <c r="G33" s="45">
        <v>455</v>
      </c>
      <c r="H33" s="45">
        <v>188</v>
      </c>
      <c r="I33" s="46">
        <v>15</v>
      </c>
      <c r="J33" s="10">
        <f t="shared" si="5"/>
        <v>359</v>
      </c>
      <c r="K33" s="45">
        <v>136</v>
      </c>
      <c r="L33" s="45">
        <v>164</v>
      </c>
      <c r="M33" s="46">
        <v>59</v>
      </c>
      <c r="N33" s="10">
        <f t="shared" si="6"/>
        <v>62</v>
      </c>
      <c r="O33" s="45">
        <v>41</v>
      </c>
      <c r="P33" s="45">
        <v>21</v>
      </c>
      <c r="Q33" s="46">
        <v>0</v>
      </c>
      <c r="R33" s="10">
        <f t="shared" si="7"/>
        <v>390</v>
      </c>
      <c r="S33" s="45">
        <v>171</v>
      </c>
      <c r="T33" s="45">
        <v>156</v>
      </c>
      <c r="U33" s="46">
        <v>63</v>
      </c>
    </row>
    <row r="34" spans="1:21" ht="17.25" customHeight="1">
      <c r="A34" s="6">
        <v>201308</v>
      </c>
      <c r="B34" s="12">
        <f t="shared" si="0"/>
        <v>1861</v>
      </c>
      <c r="C34" s="10">
        <f t="shared" si="1"/>
        <v>987</v>
      </c>
      <c r="D34" s="10">
        <f t="shared" si="2"/>
        <v>689</v>
      </c>
      <c r="E34" s="13">
        <f t="shared" si="3"/>
        <v>185</v>
      </c>
      <c r="F34" s="10">
        <f t="shared" si="4"/>
        <v>818</v>
      </c>
      <c r="G34" s="45">
        <v>556</v>
      </c>
      <c r="H34" s="45">
        <v>241</v>
      </c>
      <c r="I34" s="46">
        <v>21</v>
      </c>
      <c r="J34" s="10">
        <f t="shared" si="5"/>
        <v>360</v>
      </c>
      <c r="K34" s="45">
        <v>136</v>
      </c>
      <c r="L34" s="45">
        <v>150</v>
      </c>
      <c r="M34" s="46">
        <v>74</v>
      </c>
      <c r="N34" s="10">
        <f t="shared" si="6"/>
        <v>43</v>
      </c>
      <c r="O34" s="45">
        <v>19</v>
      </c>
      <c r="P34" s="45">
        <v>24</v>
      </c>
      <c r="Q34" s="46">
        <v>0</v>
      </c>
      <c r="R34" s="10">
        <f t="shared" si="7"/>
        <v>640</v>
      </c>
      <c r="S34" s="45">
        <v>276</v>
      </c>
      <c r="T34" s="45">
        <v>274</v>
      </c>
      <c r="U34" s="46">
        <v>90</v>
      </c>
    </row>
    <row r="35" spans="1:21" ht="17.25" customHeight="1">
      <c r="A35" s="6">
        <v>201309</v>
      </c>
      <c r="B35" s="12">
        <f t="shared" ref="B35:B66" si="8">SUM(C35:E35)</f>
        <v>2892</v>
      </c>
      <c r="C35" s="10">
        <f t="shared" ref="C35:C66" si="9">G35+K35+O35+S35</f>
        <v>1672</v>
      </c>
      <c r="D35" s="10">
        <f t="shared" ref="D35:D66" si="10">H35+L35+P35+T35</f>
        <v>1058</v>
      </c>
      <c r="E35" s="13">
        <f t="shared" ref="E35:E66" si="11">I35+M35+Q35+U35</f>
        <v>162</v>
      </c>
      <c r="F35" s="10">
        <f t="shared" ref="F35:F66" si="12">SUM(G35:I35)</f>
        <v>1234</v>
      </c>
      <c r="G35" s="45">
        <v>828</v>
      </c>
      <c r="H35" s="45">
        <v>392</v>
      </c>
      <c r="I35" s="46">
        <v>14</v>
      </c>
      <c r="J35" s="10">
        <f t="shared" ref="J35:J66" si="13">SUM(K35:M35)</f>
        <v>591</v>
      </c>
      <c r="K35" s="45">
        <v>273</v>
      </c>
      <c r="L35" s="45">
        <v>254</v>
      </c>
      <c r="M35" s="46">
        <v>64</v>
      </c>
      <c r="N35" s="10">
        <f t="shared" ref="N35:N66" si="14">SUM(O35:Q35)</f>
        <v>342</v>
      </c>
      <c r="O35" s="45">
        <v>198</v>
      </c>
      <c r="P35" s="45">
        <v>144</v>
      </c>
      <c r="Q35" s="46">
        <v>0</v>
      </c>
      <c r="R35" s="10">
        <f t="shared" ref="R35:R66" si="15">SUM(S35:U35)</f>
        <v>725</v>
      </c>
      <c r="S35" s="45">
        <v>373</v>
      </c>
      <c r="T35" s="45">
        <v>268</v>
      </c>
      <c r="U35" s="46">
        <v>84</v>
      </c>
    </row>
    <row r="36" spans="1:21" ht="17.25" customHeight="1">
      <c r="A36" s="6">
        <v>201310</v>
      </c>
      <c r="B36" s="12">
        <f t="shared" si="8"/>
        <v>6281</v>
      </c>
      <c r="C36" s="10">
        <f t="shared" si="9"/>
        <v>3926</v>
      </c>
      <c r="D36" s="10">
        <f t="shared" si="10"/>
        <v>2130</v>
      </c>
      <c r="E36" s="13">
        <f t="shared" si="11"/>
        <v>225</v>
      </c>
      <c r="F36" s="10">
        <f t="shared" si="12"/>
        <v>2331</v>
      </c>
      <c r="G36" s="45">
        <v>1706</v>
      </c>
      <c r="H36" s="45">
        <v>595</v>
      </c>
      <c r="I36" s="46">
        <v>30</v>
      </c>
      <c r="J36" s="10">
        <f t="shared" si="13"/>
        <v>1293</v>
      </c>
      <c r="K36" s="45">
        <v>633</v>
      </c>
      <c r="L36" s="45">
        <v>554</v>
      </c>
      <c r="M36" s="46">
        <v>106</v>
      </c>
      <c r="N36" s="10">
        <f t="shared" si="14"/>
        <v>1664</v>
      </c>
      <c r="O36" s="45">
        <v>1029</v>
      </c>
      <c r="P36" s="45">
        <v>635</v>
      </c>
      <c r="Q36" s="46">
        <v>0</v>
      </c>
      <c r="R36" s="10">
        <f t="shared" si="15"/>
        <v>993</v>
      </c>
      <c r="S36" s="45">
        <v>558</v>
      </c>
      <c r="T36" s="45">
        <v>346</v>
      </c>
      <c r="U36" s="46">
        <v>89</v>
      </c>
    </row>
    <row r="37" spans="1:21" ht="17.25" customHeight="1">
      <c r="A37" s="6">
        <v>201311</v>
      </c>
      <c r="B37" s="12">
        <f t="shared" si="8"/>
        <v>1969</v>
      </c>
      <c r="C37" s="10">
        <f t="shared" si="9"/>
        <v>1140</v>
      </c>
      <c r="D37" s="10">
        <f t="shared" si="10"/>
        <v>741</v>
      </c>
      <c r="E37" s="13">
        <f t="shared" si="11"/>
        <v>88</v>
      </c>
      <c r="F37" s="10">
        <f t="shared" si="12"/>
        <v>606</v>
      </c>
      <c r="G37" s="45">
        <v>392</v>
      </c>
      <c r="H37" s="45">
        <v>209</v>
      </c>
      <c r="I37" s="46">
        <v>5</v>
      </c>
      <c r="J37" s="10">
        <f t="shared" si="13"/>
        <v>492</v>
      </c>
      <c r="K37" s="45">
        <v>256</v>
      </c>
      <c r="L37" s="45">
        <v>200</v>
      </c>
      <c r="M37" s="46">
        <v>36</v>
      </c>
      <c r="N37" s="10">
        <f t="shared" si="14"/>
        <v>306</v>
      </c>
      <c r="O37" s="45">
        <v>208</v>
      </c>
      <c r="P37" s="45">
        <v>98</v>
      </c>
      <c r="Q37" s="46">
        <v>0</v>
      </c>
      <c r="R37" s="10">
        <f t="shared" si="15"/>
        <v>565</v>
      </c>
      <c r="S37" s="45">
        <v>284</v>
      </c>
      <c r="T37" s="45">
        <v>234</v>
      </c>
      <c r="U37" s="46">
        <v>47</v>
      </c>
    </row>
    <row r="38" spans="1:21" ht="17.25" customHeight="1">
      <c r="A38" s="15">
        <v>201312</v>
      </c>
      <c r="B38" s="16">
        <f t="shared" si="8"/>
        <v>519</v>
      </c>
      <c r="C38" s="17">
        <f t="shared" si="9"/>
        <v>363</v>
      </c>
      <c r="D38" s="17">
        <f t="shared" si="10"/>
        <v>145</v>
      </c>
      <c r="E38" s="18">
        <f t="shared" si="11"/>
        <v>11</v>
      </c>
      <c r="F38" s="17">
        <f t="shared" si="12"/>
        <v>240</v>
      </c>
      <c r="G38" s="49">
        <v>186</v>
      </c>
      <c r="H38" s="49">
        <v>54</v>
      </c>
      <c r="I38" s="50">
        <v>0</v>
      </c>
      <c r="J38" s="17">
        <f t="shared" si="13"/>
        <v>155</v>
      </c>
      <c r="K38" s="49">
        <v>94</v>
      </c>
      <c r="L38" s="49">
        <v>50</v>
      </c>
      <c r="M38" s="50">
        <v>11</v>
      </c>
      <c r="N38" s="17">
        <f t="shared" si="14"/>
        <v>46</v>
      </c>
      <c r="O38" s="49">
        <v>33</v>
      </c>
      <c r="P38" s="49">
        <v>13</v>
      </c>
      <c r="Q38" s="50">
        <v>0</v>
      </c>
      <c r="R38" s="17">
        <f t="shared" si="15"/>
        <v>78</v>
      </c>
      <c r="S38" s="49">
        <v>50</v>
      </c>
      <c r="T38" s="49">
        <v>28</v>
      </c>
      <c r="U38" s="50">
        <v>0</v>
      </c>
    </row>
    <row r="39" spans="1:21" ht="17.25" customHeight="1">
      <c r="A39" s="14">
        <v>201401</v>
      </c>
      <c r="B39" s="7">
        <f t="shared" si="8"/>
        <v>457</v>
      </c>
      <c r="C39" s="8">
        <f t="shared" si="9"/>
        <v>344</v>
      </c>
      <c r="D39" s="8">
        <f t="shared" si="10"/>
        <v>105</v>
      </c>
      <c r="E39" s="9">
        <f t="shared" si="11"/>
        <v>8</v>
      </c>
      <c r="F39" s="8">
        <f t="shared" si="12"/>
        <v>185</v>
      </c>
      <c r="G39" s="47">
        <v>147</v>
      </c>
      <c r="H39" s="47">
        <v>38</v>
      </c>
      <c r="I39" s="48">
        <v>0</v>
      </c>
      <c r="J39" s="8">
        <f t="shared" si="13"/>
        <v>155</v>
      </c>
      <c r="K39" s="47">
        <v>103</v>
      </c>
      <c r="L39" s="47">
        <v>44</v>
      </c>
      <c r="M39" s="48">
        <v>8</v>
      </c>
      <c r="N39" s="8">
        <f t="shared" si="14"/>
        <v>54</v>
      </c>
      <c r="O39" s="47">
        <v>45</v>
      </c>
      <c r="P39" s="47">
        <v>9</v>
      </c>
      <c r="Q39" s="48">
        <v>0</v>
      </c>
      <c r="R39" s="8">
        <f t="shared" si="15"/>
        <v>63</v>
      </c>
      <c r="S39" s="47">
        <v>49</v>
      </c>
      <c r="T39" s="47">
        <v>14</v>
      </c>
      <c r="U39" s="48">
        <v>0</v>
      </c>
    </row>
    <row r="40" spans="1:21" ht="17.25" customHeight="1">
      <c r="A40" s="6">
        <v>201402</v>
      </c>
      <c r="B40" s="12">
        <f t="shared" si="8"/>
        <v>518</v>
      </c>
      <c r="C40" s="10">
        <f t="shared" si="9"/>
        <v>373</v>
      </c>
      <c r="D40" s="10">
        <f t="shared" si="10"/>
        <v>133</v>
      </c>
      <c r="E40" s="13">
        <f t="shared" si="11"/>
        <v>12</v>
      </c>
      <c r="F40" s="10">
        <f t="shared" si="12"/>
        <v>244</v>
      </c>
      <c r="G40" s="45">
        <v>200</v>
      </c>
      <c r="H40" s="45">
        <v>44</v>
      </c>
      <c r="I40" s="46">
        <v>0</v>
      </c>
      <c r="J40" s="10">
        <f t="shared" si="13"/>
        <v>143</v>
      </c>
      <c r="K40" s="45">
        <v>93</v>
      </c>
      <c r="L40" s="45">
        <v>38</v>
      </c>
      <c r="M40" s="46">
        <v>12</v>
      </c>
      <c r="N40" s="10">
        <f t="shared" si="14"/>
        <v>57</v>
      </c>
      <c r="O40" s="45">
        <v>42</v>
      </c>
      <c r="P40" s="45">
        <v>15</v>
      </c>
      <c r="Q40" s="46">
        <v>0</v>
      </c>
      <c r="R40" s="10">
        <f t="shared" si="15"/>
        <v>74</v>
      </c>
      <c r="S40" s="45">
        <v>38</v>
      </c>
      <c r="T40" s="45">
        <v>36</v>
      </c>
      <c r="U40" s="46">
        <v>0</v>
      </c>
    </row>
    <row r="41" spans="1:21" ht="17.25" customHeight="1">
      <c r="A41" s="6">
        <v>201403</v>
      </c>
      <c r="B41" s="12">
        <f t="shared" si="8"/>
        <v>1124</v>
      </c>
      <c r="C41" s="10">
        <f t="shared" si="9"/>
        <v>760</v>
      </c>
      <c r="D41" s="10">
        <f t="shared" si="10"/>
        <v>342</v>
      </c>
      <c r="E41" s="13">
        <f t="shared" si="11"/>
        <v>22</v>
      </c>
      <c r="F41" s="10">
        <f t="shared" si="12"/>
        <v>597</v>
      </c>
      <c r="G41" s="45">
        <v>452</v>
      </c>
      <c r="H41" s="45">
        <v>144</v>
      </c>
      <c r="I41" s="46">
        <v>1</v>
      </c>
      <c r="J41" s="10">
        <f t="shared" si="13"/>
        <v>306</v>
      </c>
      <c r="K41" s="45">
        <v>162</v>
      </c>
      <c r="L41" s="45">
        <v>123</v>
      </c>
      <c r="M41" s="46">
        <v>21</v>
      </c>
      <c r="N41" s="10">
        <f t="shared" si="14"/>
        <v>122</v>
      </c>
      <c r="O41" s="45">
        <v>73</v>
      </c>
      <c r="P41" s="45">
        <v>49</v>
      </c>
      <c r="Q41" s="46">
        <v>0</v>
      </c>
      <c r="R41" s="10">
        <f t="shared" si="15"/>
        <v>99</v>
      </c>
      <c r="S41" s="45">
        <v>73</v>
      </c>
      <c r="T41" s="45">
        <v>26</v>
      </c>
      <c r="U41" s="46">
        <v>0</v>
      </c>
    </row>
    <row r="42" spans="1:21" ht="17.25" customHeight="1">
      <c r="A42" s="6">
        <v>201404</v>
      </c>
      <c r="B42" s="12">
        <f t="shared" si="8"/>
        <v>2122</v>
      </c>
      <c r="C42" s="10">
        <f t="shared" si="9"/>
        <v>1253</v>
      </c>
      <c r="D42" s="10">
        <f t="shared" si="10"/>
        <v>763</v>
      </c>
      <c r="E42" s="13">
        <f t="shared" si="11"/>
        <v>106</v>
      </c>
      <c r="F42" s="10">
        <f t="shared" si="12"/>
        <v>950</v>
      </c>
      <c r="G42" s="45">
        <v>672</v>
      </c>
      <c r="H42" s="45">
        <v>270</v>
      </c>
      <c r="I42" s="46">
        <v>8</v>
      </c>
      <c r="J42" s="10">
        <f t="shared" si="13"/>
        <v>551</v>
      </c>
      <c r="K42" s="45">
        <v>251</v>
      </c>
      <c r="L42" s="45">
        <v>246</v>
      </c>
      <c r="M42" s="46">
        <v>54</v>
      </c>
      <c r="N42" s="10">
        <f t="shared" si="14"/>
        <v>135</v>
      </c>
      <c r="O42" s="45">
        <v>85</v>
      </c>
      <c r="P42" s="45">
        <v>50</v>
      </c>
      <c r="Q42" s="46">
        <v>0</v>
      </c>
      <c r="R42" s="10">
        <f t="shared" si="15"/>
        <v>486</v>
      </c>
      <c r="S42" s="45">
        <v>245</v>
      </c>
      <c r="T42" s="45">
        <v>197</v>
      </c>
      <c r="U42" s="46">
        <v>44</v>
      </c>
    </row>
    <row r="43" spans="1:21" ht="17.25" customHeight="1">
      <c r="A43" s="6">
        <v>201405</v>
      </c>
      <c r="B43" s="12">
        <f t="shared" si="8"/>
        <v>3770</v>
      </c>
      <c r="C43" s="10">
        <f t="shared" si="9"/>
        <v>2129</v>
      </c>
      <c r="D43" s="10">
        <f t="shared" si="10"/>
        <v>1405</v>
      </c>
      <c r="E43" s="13">
        <f t="shared" si="11"/>
        <v>236</v>
      </c>
      <c r="F43" s="10">
        <f t="shared" si="12"/>
        <v>1790</v>
      </c>
      <c r="G43" s="45">
        <v>1136</v>
      </c>
      <c r="H43" s="45">
        <v>616</v>
      </c>
      <c r="I43" s="46">
        <v>38</v>
      </c>
      <c r="J43" s="10">
        <f t="shared" si="13"/>
        <v>831</v>
      </c>
      <c r="K43" s="45">
        <v>400</v>
      </c>
      <c r="L43" s="45">
        <v>348</v>
      </c>
      <c r="M43" s="46">
        <v>83</v>
      </c>
      <c r="N43" s="10">
        <f t="shared" si="14"/>
        <v>195</v>
      </c>
      <c r="O43" s="45">
        <v>110</v>
      </c>
      <c r="P43" s="45">
        <v>85</v>
      </c>
      <c r="Q43" s="46">
        <v>0</v>
      </c>
      <c r="R43" s="10">
        <f t="shared" si="15"/>
        <v>954</v>
      </c>
      <c r="S43" s="45">
        <v>483</v>
      </c>
      <c r="T43" s="45">
        <v>356</v>
      </c>
      <c r="U43" s="46">
        <v>115</v>
      </c>
    </row>
    <row r="44" spans="1:21" ht="17.25" customHeight="1">
      <c r="A44" s="6">
        <v>201406</v>
      </c>
      <c r="B44" s="12">
        <f t="shared" si="8"/>
        <v>3131</v>
      </c>
      <c r="C44" s="10">
        <f t="shared" si="9"/>
        <v>1636</v>
      </c>
      <c r="D44" s="10">
        <f t="shared" si="10"/>
        <v>1225</v>
      </c>
      <c r="E44" s="13">
        <f t="shared" si="11"/>
        <v>270</v>
      </c>
      <c r="F44" s="10">
        <f t="shared" si="12"/>
        <v>1395</v>
      </c>
      <c r="G44" s="45">
        <v>881</v>
      </c>
      <c r="H44" s="45">
        <v>461</v>
      </c>
      <c r="I44" s="46">
        <v>53</v>
      </c>
      <c r="J44" s="10">
        <f t="shared" si="13"/>
        <v>637</v>
      </c>
      <c r="K44" s="45">
        <v>277</v>
      </c>
      <c r="L44" s="45">
        <v>286</v>
      </c>
      <c r="M44" s="46">
        <v>74</v>
      </c>
      <c r="N44" s="10">
        <f t="shared" si="14"/>
        <v>124</v>
      </c>
      <c r="O44" s="45">
        <v>66</v>
      </c>
      <c r="P44" s="45">
        <v>58</v>
      </c>
      <c r="Q44" s="46">
        <v>0</v>
      </c>
      <c r="R44" s="10">
        <f t="shared" si="15"/>
        <v>975</v>
      </c>
      <c r="S44" s="45">
        <v>412</v>
      </c>
      <c r="T44" s="45">
        <v>420</v>
      </c>
      <c r="U44" s="46">
        <v>143</v>
      </c>
    </row>
    <row r="45" spans="1:21" ht="17.25" customHeight="1">
      <c r="A45" s="6">
        <v>201407</v>
      </c>
      <c r="B45" s="12">
        <f t="shared" si="8"/>
        <v>1932</v>
      </c>
      <c r="C45" s="10">
        <f t="shared" si="9"/>
        <v>1005</v>
      </c>
      <c r="D45" s="10">
        <f t="shared" si="10"/>
        <v>717</v>
      </c>
      <c r="E45" s="13">
        <f t="shared" si="11"/>
        <v>210</v>
      </c>
      <c r="F45" s="10">
        <f t="shared" si="12"/>
        <v>774</v>
      </c>
      <c r="G45" s="45">
        <v>510</v>
      </c>
      <c r="H45" s="45">
        <v>211</v>
      </c>
      <c r="I45" s="46">
        <v>53</v>
      </c>
      <c r="J45" s="10">
        <f t="shared" si="13"/>
        <v>408</v>
      </c>
      <c r="K45" s="45">
        <v>172</v>
      </c>
      <c r="L45" s="45">
        <v>182</v>
      </c>
      <c r="M45" s="46">
        <v>54</v>
      </c>
      <c r="N45" s="10">
        <f t="shared" si="14"/>
        <v>97</v>
      </c>
      <c r="O45" s="45">
        <v>51</v>
      </c>
      <c r="P45" s="45">
        <v>46</v>
      </c>
      <c r="Q45" s="46">
        <v>0</v>
      </c>
      <c r="R45" s="10">
        <f t="shared" si="15"/>
        <v>653</v>
      </c>
      <c r="S45" s="45">
        <v>272</v>
      </c>
      <c r="T45" s="45">
        <v>278</v>
      </c>
      <c r="U45" s="46">
        <v>103</v>
      </c>
    </row>
    <row r="46" spans="1:21" ht="17.25" customHeight="1">
      <c r="A46" s="6">
        <v>201408</v>
      </c>
      <c r="B46" s="12">
        <f t="shared" si="8"/>
        <v>2187</v>
      </c>
      <c r="C46" s="10">
        <f t="shared" si="9"/>
        <v>1169</v>
      </c>
      <c r="D46" s="10">
        <f t="shared" si="10"/>
        <v>833</v>
      </c>
      <c r="E46" s="13">
        <f t="shared" si="11"/>
        <v>185</v>
      </c>
      <c r="F46" s="10">
        <f t="shared" si="12"/>
        <v>800</v>
      </c>
      <c r="G46" s="45">
        <v>534</v>
      </c>
      <c r="H46" s="45">
        <v>224</v>
      </c>
      <c r="I46" s="46">
        <v>42</v>
      </c>
      <c r="J46" s="10">
        <f t="shared" si="13"/>
        <v>412</v>
      </c>
      <c r="K46" s="45">
        <v>191</v>
      </c>
      <c r="L46" s="45">
        <v>183</v>
      </c>
      <c r="M46" s="46">
        <v>38</v>
      </c>
      <c r="N46" s="10">
        <f t="shared" si="14"/>
        <v>169</v>
      </c>
      <c r="O46" s="45">
        <v>77</v>
      </c>
      <c r="P46" s="45">
        <v>92</v>
      </c>
      <c r="Q46" s="46">
        <v>0</v>
      </c>
      <c r="R46" s="10">
        <f t="shared" si="15"/>
        <v>806</v>
      </c>
      <c r="S46" s="45">
        <v>367</v>
      </c>
      <c r="T46" s="45">
        <v>334</v>
      </c>
      <c r="U46" s="46">
        <v>105</v>
      </c>
    </row>
    <row r="47" spans="1:21" ht="17.25" customHeight="1">
      <c r="A47" s="6">
        <v>201409</v>
      </c>
      <c r="B47" s="12">
        <f t="shared" si="8"/>
        <v>3091</v>
      </c>
      <c r="C47" s="10">
        <f t="shared" si="9"/>
        <v>1683</v>
      </c>
      <c r="D47" s="10">
        <f t="shared" si="10"/>
        <v>1209</v>
      </c>
      <c r="E47" s="13">
        <f t="shared" si="11"/>
        <v>199</v>
      </c>
      <c r="F47" s="10">
        <f t="shared" si="12"/>
        <v>1196</v>
      </c>
      <c r="G47" s="45">
        <v>753</v>
      </c>
      <c r="H47" s="45">
        <v>384</v>
      </c>
      <c r="I47" s="46">
        <v>59</v>
      </c>
      <c r="J47" s="10">
        <f t="shared" si="13"/>
        <v>725</v>
      </c>
      <c r="K47" s="45">
        <v>362</v>
      </c>
      <c r="L47" s="45">
        <v>322</v>
      </c>
      <c r="M47" s="46">
        <v>41</v>
      </c>
      <c r="N47" s="10">
        <f t="shared" si="14"/>
        <v>385</v>
      </c>
      <c r="O47" s="45">
        <v>204</v>
      </c>
      <c r="P47" s="45">
        <v>181</v>
      </c>
      <c r="Q47" s="46">
        <v>0</v>
      </c>
      <c r="R47" s="10">
        <f t="shared" si="15"/>
        <v>785</v>
      </c>
      <c r="S47" s="45">
        <v>364</v>
      </c>
      <c r="T47" s="45">
        <v>322</v>
      </c>
      <c r="U47" s="46">
        <v>99</v>
      </c>
    </row>
    <row r="48" spans="1:21" ht="17.25" customHeight="1">
      <c r="A48" s="6">
        <v>201410</v>
      </c>
      <c r="B48" s="12">
        <f t="shared" si="8"/>
        <v>6016</v>
      </c>
      <c r="C48" s="10">
        <f t="shared" si="9"/>
        <v>3728</v>
      </c>
      <c r="D48" s="10">
        <f t="shared" si="10"/>
        <v>2014</v>
      </c>
      <c r="E48" s="13">
        <f t="shared" si="11"/>
        <v>274</v>
      </c>
      <c r="F48" s="10">
        <f t="shared" si="12"/>
        <v>2020</v>
      </c>
      <c r="G48" s="45">
        <v>1426</v>
      </c>
      <c r="H48" s="45">
        <v>530</v>
      </c>
      <c r="I48" s="46">
        <v>64</v>
      </c>
      <c r="J48" s="10">
        <f t="shared" si="13"/>
        <v>1155</v>
      </c>
      <c r="K48" s="45">
        <v>628</v>
      </c>
      <c r="L48" s="45">
        <v>465</v>
      </c>
      <c r="M48" s="46">
        <v>62</v>
      </c>
      <c r="N48" s="10">
        <f t="shared" si="14"/>
        <v>1671</v>
      </c>
      <c r="O48" s="45">
        <v>1068</v>
      </c>
      <c r="P48" s="45">
        <v>603</v>
      </c>
      <c r="Q48" s="46">
        <v>0</v>
      </c>
      <c r="R48" s="10">
        <f t="shared" si="15"/>
        <v>1170</v>
      </c>
      <c r="S48" s="45">
        <v>606</v>
      </c>
      <c r="T48" s="45">
        <v>416</v>
      </c>
      <c r="U48" s="46">
        <v>148</v>
      </c>
    </row>
    <row r="49" spans="1:21" ht="17.25" customHeight="1">
      <c r="A49" s="6">
        <v>201411</v>
      </c>
      <c r="B49" s="12">
        <f t="shared" si="8"/>
        <v>1899</v>
      </c>
      <c r="C49" s="10">
        <f t="shared" si="9"/>
        <v>1216</v>
      </c>
      <c r="D49" s="10">
        <f t="shared" si="10"/>
        <v>590</v>
      </c>
      <c r="E49" s="13">
        <f t="shared" si="11"/>
        <v>93</v>
      </c>
      <c r="F49" s="10">
        <f t="shared" si="12"/>
        <v>651</v>
      </c>
      <c r="G49" s="45">
        <v>465</v>
      </c>
      <c r="H49" s="45">
        <v>172</v>
      </c>
      <c r="I49" s="46">
        <v>14</v>
      </c>
      <c r="J49" s="10">
        <f t="shared" si="13"/>
        <v>411</v>
      </c>
      <c r="K49" s="45">
        <v>230</v>
      </c>
      <c r="L49" s="45">
        <v>162</v>
      </c>
      <c r="M49" s="46">
        <v>19</v>
      </c>
      <c r="N49" s="10">
        <f t="shared" si="14"/>
        <v>349</v>
      </c>
      <c r="O49" s="45">
        <v>243</v>
      </c>
      <c r="P49" s="45">
        <v>106</v>
      </c>
      <c r="Q49" s="46">
        <v>0</v>
      </c>
      <c r="R49" s="10">
        <f t="shared" si="15"/>
        <v>488</v>
      </c>
      <c r="S49" s="45">
        <v>278</v>
      </c>
      <c r="T49" s="45">
        <v>150</v>
      </c>
      <c r="U49" s="46">
        <v>60</v>
      </c>
    </row>
    <row r="50" spans="1:21" ht="17.25" customHeight="1">
      <c r="A50" s="15">
        <v>201412</v>
      </c>
      <c r="B50" s="16">
        <f t="shared" si="8"/>
        <v>460</v>
      </c>
      <c r="C50" s="17">
        <f t="shared" si="9"/>
        <v>314</v>
      </c>
      <c r="D50" s="17">
        <f t="shared" si="10"/>
        <v>136</v>
      </c>
      <c r="E50" s="18">
        <f t="shared" si="11"/>
        <v>10</v>
      </c>
      <c r="F50" s="17">
        <f t="shared" si="12"/>
        <v>216</v>
      </c>
      <c r="G50" s="49">
        <v>164</v>
      </c>
      <c r="H50" s="49">
        <v>49</v>
      </c>
      <c r="I50" s="50">
        <v>3</v>
      </c>
      <c r="J50" s="17">
        <f t="shared" si="13"/>
        <v>138</v>
      </c>
      <c r="K50" s="49">
        <v>73</v>
      </c>
      <c r="L50" s="49">
        <v>62</v>
      </c>
      <c r="M50" s="50">
        <v>3</v>
      </c>
      <c r="N50" s="17">
        <f t="shared" si="14"/>
        <v>55</v>
      </c>
      <c r="O50" s="49">
        <v>42</v>
      </c>
      <c r="P50" s="49">
        <v>13</v>
      </c>
      <c r="Q50" s="50">
        <v>0</v>
      </c>
      <c r="R50" s="17">
        <f t="shared" si="15"/>
        <v>51</v>
      </c>
      <c r="S50" s="49">
        <v>35</v>
      </c>
      <c r="T50" s="49">
        <v>12</v>
      </c>
      <c r="U50" s="50">
        <v>4</v>
      </c>
    </row>
    <row r="51" spans="1:21" ht="17.25" customHeight="1">
      <c r="A51" s="14">
        <v>201501</v>
      </c>
      <c r="B51" s="7">
        <f t="shared" si="8"/>
        <v>469</v>
      </c>
      <c r="C51" s="8">
        <f t="shared" si="9"/>
        <v>362</v>
      </c>
      <c r="D51" s="8">
        <f t="shared" si="10"/>
        <v>104</v>
      </c>
      <c r="E51" s="9">
        <f t="shared" si="11"/>
        <v>3</v>
      </c>
      <c r="F51" s="8">
        <f t="shared" si="12"/>
        <v>275</v>
      </c>
      <c r="G51" s="47">
        <v>223</v>
      </c>
      <c r="H51" s="47">
        <v>52</v>
      </c>
      <c r="I51" s="48">
        <v>0</v>
      </c>
      <c r="J51" s="8">
        <f t="shared" si="13"/>
        <v>108</v>
      </c>
      <c r="K51" s="47">
        <v>71</v>
      </c>
      <c r="L51" s="47">
        <v>34</v>
      </c>
      <c r="M51" s="48">
        <v>3</v>
      </c>
      <c r="N51" s="8">
        <f t="shared" si="14"/>
        <v>51</v>
      </c>
      <c r="O51" s="47">
        <v>43</v>
      </c>
      <c r="P51" s="47">
        <v>8</v>
      </c>
      <c r="Q51" s="48">
        <v>0</v>
      </c>
      <c r="R51" s="8">
        <f t="shared" si="15"/>
        <v>35</v>
      </c>
      <c r="S51" s="47">
        <v>25</v>
      </c>
      <c r="T51" s="47">
        <v>10</v>
      </c>
      <c r="U51" s="48">
        <v>0</v>
      </c>
    </row>
    <row r="52" spans="1:21" ht="17.25" customHeight="1">
      <c r="A52" s="6">
        <v>201502</v>
      </c>
      <c r="B52" s="12">
        <f t="shared" si="8"/>
        <v>385</v>
      </c>
      <c r="C52" s="10">
        <f t="shared" si="9"/>
        <v>301</v>
      </c>
      <c r="D52" s="10">
        <f t="shared" si="10"/>
        <v>84</v>
      </c>
      <c r="E52" s="13">
        <f t="shared" si="11"/>
        <v>0</v>
      </c>
      <c r="F52" s="10">
        <f t="shared" si="12"/>
        <v>214</v>
      </c>
      <c r="G52" s="45">
        <v>182</v>
      </c>
      <c r="H52" s="45">
        <v>32</v>
      </c>
      <c r="I52" s="46">
        <v>0</v>
      </c>
      <c r="J52" s="10">
        <f t="shared" si="13"/>
        <v>99</v>
      </c>
      <c r="K52" s="45">
        <v>67</v>
      </c>
      <c r="L52" s="45">
        <v>32</v>
      </c>
      <c r="M52" s="46">
        <v>0</v>
      </c>
      <c r="N52" s="10">
        <f t="shared" si="14"/>
        <v>49</v>
      </c>
      <c r="O52" s="45">
        <v>37</v>
      </c>
      <c r="P52" s="45">
        <v>12</v>
      </c>
      <c r="Q52" s="46">
        <v>0</v>
      </c>
      <c r="R52" s="10">
        <f t="shared" si="15"/>
        <v>23</v>
      </c>
      <c r="S52" s="45">
        <v>15</v>
      </c>
      <c r="T52" s="45">
        <v>8</v>
      </c>
      <c r="U52" s="46">
        <v>0</v>
      </c>
    </row>
    <row r="53" spans="1:21" ht="17.25" customHeight="1">
      <c r="A53" s="6">
        <v>201503</v>
      </c>
      <c r="B53" s="12">
        <f t="shared" si="8"/>
        <v>954</v>
      </c>
      <c r="C53" s="10">
        <f t="shared" si="9"/>
        <v>700</v>
      </c>
      <c r="D53" s="10">
        <f t="shared" si="10"/>
        <v>250</v>
      </c>
      <c r="E53" s="13">
        <f t="shared" si="11"/>
        <v>4</v>
      </c>
      <c r="F53" s="10">
        <f t="shared" si="12"/>
        <v>532</v>
      </c>
      <c r="G53" s="45">
        <v>416</v>
      </c>
      <c r="H53" s="45">
        <v>116</v>
      </c>
      <c r="I53" s="46">
        <v>0</v>
      </c>
      <c r="J53" s="10">
        <f t="shared" si="13"/>
        <v>225</v>
      </c>
      <c r="K53" s="45">
        <v>159</v>
      </c>
      <c r="L53" s="45">
        <v>62</v>
      </c>
      <c r="M53" s="46">
        <v>4</v>
      </c>
      <c r="N53" s="10">
        <f t="shared" si="14"/>
        <v>107</v>
      </c>
      <c r="O53" s="45">
        <v>71</v>
      </c>
      <c r="P53" s="45">
        <v>36</v>
      </c>
      <c r="Q53" s="46">
        <v>0</v>
      </c>
      <c r="R53" s="10">
        <f t="shared" si="15"/>
        <v>90</v>
      </c>
      <c r="S53" s="45">
        <v>54</v>
      </c>
      <c r="T53" s="45">
        <v>36</v>
      </c>
      <c r="U53" s="46">
        <v>0</v>
      </c>
    </row>
    <row r="54" spans="1:21" ht="17.25" customHeight="1">
      <c r="A54" s="6">
        <v>201504</v>
      </c>
      <c r="B54" s="12">
        <f t="shared" si="8"/>
        <v>2233</v>
      </c>
      <c r="C54" s="10">
        <f t="shared" si="9"/>
        <v>1472</v>
      </c>
      <c r="D54" s="10">
        <f t="shared" si="10"/>
        <v>680</v>
      </c>
      <c r="E54" s="13">
        <f t="shared" si="11"/>
        <v>81</v>
      </c>
      <c r="F54" s="10">
        <f t="shared" si="12"/>
        <v>1057</v>
      </c>
      <c r="G54" s="45">
        <v>743</v>
      </c>
      <c r="H54" s="45">
        <v>312</v>
      </c>
      <c r="I54" s="46">
        <v>2</v>
      </c>
      <c r="J54" s="10">
        <f t="shared" si="13"/>
        <v>338</v>
      </c>
      <c r="K54" s="45">
        <v>245</v>
      </c>
      <c r="L54" s="45">
        <v>88</v>
      </c>
      <c r="M54" s="46">
        <v>5</v>
      </c>
      <c r="N54" s="10">
        <f t="shared" si="14"/>
        <v>173</v>
      </c>
      <c r="O54" s="45">
        <v>113</v>
      </c>
      <c r="P54" s="45">
        <v>60</v>
      </c>
      <c r="Q54" s="46">
        <v>0</v>
      </c>
      <c r="R54" s="10">
        <f t="shared" si="15"/>
        <v>665</v>
      </c>
      <c r="S54" s="45">
        <v>371</v>
      </c>
      <c r="T54" s="45">
        <v>220</v>
      </c>
      <c r="U54" s="46">
        <v>74</v>
      </c>
    </row>
    <row r="55" spans="1:21" ht="17.25" customHeight="1">
      <c r="A55" s="6">
        <v>201505</v>
      </c>
      <c r="B55" s="12">
        <f t="shared" si="8"/>
        <v>4385</v>
      </c>
      <c r="C55" s="10">
        <f t="shared" si="9"/>
        <v>2766</v>
      </c>
      <c r="D55" s="10">
        <f t="shared" si="10"/>
        <v>1431</v>
      </c>
      <c r="E55" s="13">
        <f t="shared" si="11"/>
        <v>188</v>
      </c>
      <c r="F55" s="10">
        <f t="shared" si="12"/>
        <v>2121</v>
      </c>
      <c r="G55" s="45">
        <v>1457</v>
      </c>
      <c r="H55" s="45">
        <v>663</v>
      </c>
      <c r="I55" s="46">
        <v>1</v>
      </c>
      <c r="J55" s="10">
        <f t="shared" si="13"/>
        <v>868</v>
      </c>
      <c r="K55" s="45">
        <v>560</v>
      </c>
      <c r="L55" s="45">
        <v>250</v>
      </c>
      <c r="M55" s="46">
        <v>58</v>
      </c>
      <c r="N55" s="10">
        <f t="shared" si="14"/>
        <v>247</v>
      </c>
      <c r="O55" s="45">
        <v>143</v>
      </c>
      <c r="P55" s="45">
        <v>104</v>
      </c>
      <c r="Q55" s="46">
        <v>0</v>
      </c>
      <c r="R55" s="10">
        <f t="shared" si="15"/>
        <v>1149</v>
      </c>
      <c r="S55" s="45">
        <v>606</v>
      </c>
      <c r="T55" s="45">
        <v>414</v>
      </c>
      <c r="U55" s="46">
        <v>129</v>
      </c>
    </row>
    <row r="56" spans="1:21" ht="17.25" customHeight="1">
      <c r="A56" s="6">
        <v>201506</v>
      </c>
      <c r="B56" s="12">
        <f t="shared" si="8"/>
        <v>2147</v>
      </c>
      <c r="C56" s="10">
        <f t="shared" si="9"/>
        <v>1307</v>
      </c>
      <c r="D56" s="10">
        <f t="shared" si="10"/>
        <v>676</v>
      </c>
      <c r="E56" s="13">
        <f t="shared" si="11"/>
        <v>164</v>
      </c>
      <c r="F56" s="10">
        <f t="shared" si="12"/>
        <v>843</v>
      </c>
      <c r="G56" s="45">
        <v>617</v>
      </c>
      <c r="H56" s="45">
        <v>220</v>
      </c>
      <c r="I56" s="46">
        <v>6</v>
      </c>
      <c r="J56" s="10">
        <f t="shared" si="13"/>
        <v>329</v>
      </c>
      <c r="K56" s="45">
        <v>210</v>
      </c>
      <c r="L56" s="45">
        <v>96</v>
      </c>
      <c r="M56" s="46">
        <v>23</v>
      </c>
      <c r="N56" s="10">
        <f t="shared" si="14"/>
        <v>111</v>
      </c>
      <c r="O56" s="45">
        <v>67</v>
      </c>
      <c r="P56" s="45">
        <v>44</v>
      </c>
      <c r="Q56" s="46">
        <v>0</v>
      </c>
      <c r="R56" s="10">
        <f t="shared" si="15"/>
        <v>864</v>
      </c>
      <c r="S56" s="45">
        <v>413</v>
      </c>
      <c r="T56" s="45">
        <v>316</v>
      </c>
      <c r="U56" s="46">
        <v>135</v>
      </c>
    </row>
    <row r="57" spans="1:21" ht="17.25" customHeight="1">
      <c r="A57" s="6">
        <v>201507</v>
      </c>
      <c r="B57" s="12">
        <f t="shared" si="8"/>
        <v>1849</v>
      </c>
      <c r="C57" s="10">
        <f t="shared" si="9"/>
        <v>1091</v>
      </c>
      <c r="D57" s="10">
        <f t="shared" si="10"/>
        <v>604</v>
      </c>
      <c r="E57" s="13">
        <f t="shared" si="11"/>
        <v>154</v>
      </c>
      <c r="F57" s="10">
        <f t="shared" si="12"/>
        <v>769</v>
      </c>
      <c r="G57" s="45">
        <v>548</v>
      </c>
      <c r="H57" s="45">
        <v>217</v>
      </c>
      <c r="I57" s="46">
        <v>4</v>
      </c>
      <c r="J57" s="10">
        <f t="shared" si="13"/>
        <v>250</v>
      </c>
      <c r="K57" s="45">
        <v>141</v>
      </c>
      <c r="L57" s="45">
        <v>81</v>
      </c>
      <c r="M57" s="46">
        <v>28</v>
      </c>
      <c r="N57" s="10">
        <f t="shared" si="14"/>
        <v>91</v>
      </c>
      <c r="O57" s="45">
        <v>53</v>
      </c>
      <c r="P57" s="45">
        <v>38</v>
      </c>
      <c r="Q57" s="46">
        <v>0</v>
      </c>
      <c r="R57" s="10">
        <f t="shared" si="15"/>
        <v>739</v>
      </c>
      <c r="S57" s="45">
        <v>349</v>
      </c>
      <c r="T57" s="45">
        <v>268</v>
      </c>
      <c r="U57" s="46">
        <v>122</v>
      </c>
    </row>
    <row r="58" spans="1:21" ht="17.25" customHeight="1">
      <c r="A58" s="6">
        <v>201508</v>
      </c>
      <c r="B58" s="12">
        <f t="shared" si="8"/>
        <v>1964</v>
      </c>
      <c r="C58" s="10">
        <f t="shared" si="9"/>
        <v>1119</v>
      </c>
      <c r="D58" s="10">
        <f t="shared" si="10"/>
        <v>667</v>
      </c>
      <c r="E58" s="13">
        <f t="shared" si="11"/>
        <v>178</v>
      </c>
      <c r="F58" s="10">
        <f t="shared" si="12"/>
        <v>740</v>
      </c>
      <c r="G58" s="45">
        <v>509</v>
      </c>
      <c r="H58" s="45">
        <v>221</v>
      </c>
      <c r="I58" s="46">
        <v>10</v>
      </c>
      <c r="J58" s="10">
        <f t="shared" si="13"/>
        <v>267</v>
      </c>
      <c r="K58" s="45">
        <v>153</v>
      </c>
      <c r="L58" s="45">
        <v>92</v>
      </c>
      <c r="M58" s="46">
        <v>22</v>
      </c>
      <c r="N58" s="10">
        <f t="shared" si="14"/>
        <v>105</v>
      </c>
      <c r="O58" s="45">
        <v>57</v>
      </c>
      <c r="P58" s="45">
        <v>48</v>
      </c>
      <c r="Q58" s="46">
        <v>0</v>
      </c>
      <c r="R58" s="10">
        <f t="shared" si="15"/>
        <v>852</v>
      </c>
      <c r="S58" s="45">
        <v>400</v>
      </c>
      <c r="T58" s="45">
        <v>306</v>
      </c>
      <c r="U58" s="46">
        <v>146</v>
      </c>
    </row>
    <row r="59" spans="1:21" ht="17.25" customHeight="1">
      <c r="A59" s="6">
        <v>201509</v>
      </c>
      <c r="B59" s="12">
        <f t="shared" si="8"/>
        <v>3154</v>
      </c>
      <c r="C59" s="10">
        <f t="shared" si="9"/>
        <v>1994</v>
      </c>
      <c r="D59" s="10">
        <f t="shared" si="10"/>
        <v>1015</v>
      </c>
      <c r="E59" s="13">
        <f t="shared" si="11"/>
        <v>145</v>
      </c>
      <c r="F59" s="10">
        <f t="shared" si="12"/>
        <v>1244</v>
      </c>
      <c r="G59" s="45">
        <v>891</v>
      </c>
      <c r="H59" s="45">
        <v>347</v>
      </c>
      <c r="I59" s="46">
        <v>6</v>
      </c>
      <c r="J59" s="10">
        <f t="shared" si="13"/>
        <v>466</v>
      </c>
      <c r="K59" s="45">
        <v>305</v>
      </c>
      <c r="L59" s="45">
        <v>148</v>
      </c>
      <c r="M59" s="46">
        <v>13</v>
      </c>
      <c r="N59" s="10">
        <f t="shared" si="14"/>
        <v>463</v>
      </c>
      <c r="O59" s="45">
        <v>283</v>
      </c>
      <c r="P59" s="45">
        <v>180</v>
      </c>
      <c r="Q59" s="46">
        <v>0</v>
      </c>
      <c r="R59" s="10">
        <f t="shared" si="15"/>
        <v>981</v>
      </c>
      <c r="S59" s="45">
        <v>515</v>
      </c>
      <c r="T59" s="45">
        <v>340</v>
      </c>
      <c r="U59" s="46">
        <v>126</v>
      </c>
    </row>
    <row r="60" spans="1:21" ht="17.25" customHeight="1">
      <c r="A60" s="6">
        <v>201510</v>
      </c>
      <c r="B60" s="12">
        <f t="shared" si="8"/>
        <v>5866</v>
      </c>
      <c r="C60" s="10">
        <f t="shared" si="9"/>
        <v>3917</v>
      </c>
      <c r="D60" s="10">
        <f t="shared" si="10"/>
        <v>1770</v>
      </c>
      <c r="E60" s="13">
        <f t="shared" si="11"/>
        <v>179</v>
      </c>
      <c r="F60" s="10">
        <f t="shared" si="12"/>
        <v>2119</v>
      </c>
      <c r="G60" s="45">
        <v>1558</v>
      </c>
      <c r="H60" s="45">
        <v>560</v>
      </c>
      <c r="I60" s="46">
        <v>1</v>
      </c>
      <c r="J60" s="10">
        <f t="shared" si="13"/>
        <v>909</v>
      </c>
      <c r="K60" s="45">
        <v>611</v>
      </c>
      <c r="L60" s="45">
        <v>266</v>
      </c>
      <c r="M60" s="46">
        <v>32</v>
      </c>
      <c r="N60" s="10">
        <f t="shared" si="14"/>
        <v>1723</v>
      </c>
      <c r="O60" s="45">
        <v>1139</v>
      </c>
      <c r="P60" s="45">
        <v>584</v>
      </c>
      <c r="Q60" s="46">
        <v>0</v>
      </c>
      <c r="R60" s="10">
        <f t="shared" si="15"/>
        <v>1115</v>
      </c>
      <c r="S60" s="45">
        <v>609</v>
      </c>
      <c r="T60" s="45">
        <v>360</v>
      </c>
      <c r="U60" s="46">
        <v>146</v>
      </c>
    </row>
    <row r="61" spans="1:21" ht="17.25" customHeight="1">
      <c r="A61" s="6">
        <v>201511</v>
      </c>
      <c r="B61" s="12">
        <f t="shared" si="8"/>
        <v>1394</v>
      </c>
      <c r="C61" s="10">
        <f t="shared" si="9"/>
        <v>977</v>
      </c>
      <c r="D61" s="10">
        <f t="shared" si="10"/>
        <v>408</v>
      </c>
      <c r="E61" s="13">
        <f t="shared" si="11"/>
        <v>9</v>
      </c>
      <c r="F61" s="10">
        <f t="shared" si="12"/>
        <v>410</v>
      </c>
      <c r="G61" s="45">
        <v>308</v>
      </c>
      <c r="H61" s="45">
        <v>100</v>
      </c>
      <c r="I61" s="46">
        <v>2</v>
      </c>
      <c r="J61" s="10">
        <f t="shared" si="13"/>
        <v>228</v>
      </c>
      <c r="K61" s="45">
        <v>165</v>
      </c>
      <c r="L61" s="45">
        <v>56</v>
      </c>
      <c r="M61" s="46">
        <v>7</v>
      </c>
      <c r="N61" s="10">
        <f t="shared" si="14"/>
        <v>306</v>
      </c>
      <c r="O61" s="45">
        <v>240</v>
      </c>
      <c r="P61" s="45">
        <v>66</v>
      </c>
      <c r="Q61" s="46">
        <v>0</v>
      </c>
      <c r="R61" s="10">
        <f t="shared" si="15"/>
        <v>450</v>
      </c>
      <c r="S61" s="45">
        <v>264</v>
      </c>
      <c r="T61" s="45">
        <v>186</v>
      </c>
      <c r="U61" s="46">
        <v>0</v>
      </c>
    </row>
    <row r="62" spans="1:21" ht="17.25" customHeight="1">
      <c r="A62" s="6">
        <v>201512</v>
      </c>
      <c r="B62" s="12">
        <f t="shared" si="8"/>
        <v>531</v>
      </c>
      <c r="C62" s="10">
        <f t="shared" si="9"/>
        <v>402</v>
      </c>
      <c r="D62" s="10">
        <f t="shared" si="10"/>
        <v>126</v>
      </c>
      <c r="E62" s="13">
        <f t="shared" si="11"/>
        <v>3</v>
      </c>
      <c r="F62" s="10">
        <f t="shared" si="12"/>
        <v>242</v>
      </c>
      <c r="G62" s="45">
        <v>200</v>
      </c>
      <c r="H62" s="45">
        <v>42</v>
      </c>
      <c r="I62" s="46">
        <v>0</v>
      </c>
      <c r="J62" s="10">
        <f t="shared" si="13"/>
        <v>96</v>
      </c>
      <c r="K62" s="45">
        <v>71</v>
      </c>
      <c r="L62" s="45">
        <v>22</v>
      </c>
      <c r="M62" s="46">
        <v>3</v>
      </c>
      <c r="N62" s="10">
        <f t="shared" si="14"/>
        <v>82</v>
      </c>
      <c r="O62" s="45">
        <v>66</v>
      </c>
      <c r="P62" s="45">
        <v>16</v>
      </c>
      <c r="Q62" s="46">
        <v>0</v>
      </c>
      <c r="R62" s="10">
        <f t="shared" si="15"/>
        <v>111</v>
      </c>
      <c r="S62" s="45">
        <v>65</v>
      </c>
      <c r="T62" s="45">
        <v>46</v>
      </c>
      <c r="U62" s="46">
        <v>0</v>
      </c>
    </row>
    <row r="63" spans="1:21" ht="17.25" customHeight="1">
      <c r="A63" s="40">
        <v>201601</v>
      </c>
      <c r="B63" s="8">
        <f t="shared" si="8"/>
        <v>412</v>
      </c>
      <c r="C63" s="8">
        <f t="shared" si="9"/>
        <v>319</v>
      </c>
      <c r="D63" s="8">
        <f t="shared" si="10"/>
        <v>86</v>
      </c>
      <c r="E63" s="9">
        <f t="shared" si="11"/>
        <v>7</v>
      </c>
      <c r="F63" s="8">
        <f t="shared" si="12"/>
        <v>202</v>
      </c>
      <c r="G63" s="47">
        <v>150</v>
      </c>
      <c r="H63" s="47">
        <v>52</v>
      </c>
      <c r="I63" s="48"/>
      <c r="J63" s="8">
        <f t="shared" si="13"/>
        <v>91</v>
      </c>
      <c r="K63" s="47">
        <v>68</v>
      </c>
      <c r="L63" s="47">
        <v>16</v>
      </c>
      <c r="M63" s="48">
        <v>7</v>
      </c>
      <c r="N63" s="8">
        <f t="shared" si="14"/>
        <v>84</v>
      </c>
      <c r="O63" s="47">
        <v>70</v>
      </c>
      <c r="P63" s="47">
        <v>14</v>
      </c>
      <c r="Q63" s="48">
        <v>0</v>
      </c>
      <c r="R63" s="8">
        <f t="shared" si="15"/>
        <v>35</v>
      </c>
      <c r="S63" s="47">
        <v>31</v>
      </c>
      <c r="T63" s="47">
        <v>4</v>
      </c>
      <c r="U63" s="48">
        <v>0</v>
      </c>
    </row>
    <row r="64" spans="1:21" ht="17.25" customHeight="1">
      <c r="A64" s="41">
        <v>201602</v>
      </c>
      <c r="B64" s="10">
        <f t="shared" si="8"/>
        <v>360</v>
      </c>
      <c r="C64" s="10">
        <f t="shared" si="9"/>
        <v>280</v>
      </c>
      <c r="D64" s="10">
        <f t="shared" si="10"/>
        <v>76</v>
      </c>
      <c r="E64" s="13">
        <f t="shared" si="11"/>
        <v>4</v>
      </c>
      <c r="F64" s="10">
        <f t="shared" si="12"/>
        <v>197</v>
      </c>
      <c r="G64" s="45">
        <v>154</v>
      </c>
      <c r="H64" s="45">
        <v>42</v>
      </c>
      <c r="I64" s="46">
        <v>1</v>
      </c>
      <c r="J64" s="10">
        <f t="shared" si="13"/>
        <v>71</v>
      </c>
      <c r="K64" s="45">
        <v>56</v>
      </c>
      <c r="L64" s="45">
        <v>12</v>
      </c>
      <c r="M64" s="46">
        <v>3</v>
      </c>
      <c r="N64" s="10">
        <f t="shared" si="14"/>
        <v>59</v>
      </c>
      <c r="O64" s="45">
        <v>45</v>
      </c>
      <c r="P64" s="45">
        <v>14</v>
      </c>
      <c r="Q64" s="46">
        <v>0</v>
      </c>
      <c r="R64" s="10">
        <f t="shared" si="15"/>
        <v>33</v>
      </c>
      <c r="S64" s="45">
        <v>25</v>
      </c>
      <c r="T64" s="45">
        <v>8</v>
      </c>
      <c r="U64" s="46">
        <v>0</v>
      </c>
    </row>
    <row r="65" spans="1:21" ht="17.25" customHeight="1">
      <c r="A65" s="41">
        <v>201603</v>
      </c>
      <c r="B65" s="10">
        <f t="shared" si="8"/>
        <v>896</v>
      </c>
      <c r="C65" s="10">
        <f t="shared" si="9"/>
        <v>679</v>
      </c>
      <c r="D65" s="10">
        <f t="shared" si="10"/>
        <v>214</v>
      </c>
      <c r="E65" s="13">
        <f t="shared" si="11"/>
        <v>3</v>
      </c>
      <c r="F65" s="10">
        <f t="shared" si="12"/>
        <v>497</v>
      </c>
      <c r="G65" s="45">
        <v>395</v>
      </c>
      <c r="H65" s="45">
        <v>102</v>
      </c>
      <c r="I65" s="46">
        <v>0</v>
      </c>
      <c r="J65" s="10">
        <f t="shared" si="13"/>
        <v>128</v>
      </c>
      <c r="K65" s="45">
        <v>92</v>
      </c>
      <c r="L65" s="45">
        <v>36</v>
      </c>
      <c r="M65" s="46">
        <v>0</v>
      </c>
      <c r="N65" s="10">
        <f t="shared" si="14"/>
        <v>90</v>
      </c>
      <c r="O65" s="45">
        <v>62</v>
      </c>
      <c r="P65" s="45">
        <v>28</v>
      </c>
      <c r="Q65" s="46">
        <v>0</v>
      </c>
      <c r="R65" s="10">
        <f t="shared" si="15"/>
        <v>181</v>
      </c>
      <c r="S65" s="45">
        <v>130</v>
      </c>
      <c r="T65" s="45">
        <v>48</v>
      </c>
      <c r="U65" s="46">
        <v>3</v>
      </c>
    </row>
    <row r="66" spans="1:21" ht="17.25" customHeight="1">
      <c r="A66" s="41">
        <v>201604</v>
      </c>
      <c r="B66" s="10">
        <f t="shared" si="8"/>
        <v>2447</v>
      </c>
      <c r="C66" s="10">
        <f t="shared" si="9"/>
        <v>1709</v>
      </c>
      <c r="D66" s="10">
        <f t="shared" si="10"/>
        <v>656</v>
      </c>
      <c r="E66" s="13">
        <f t="shared" si="11"/>
        <v>82</v>
      </c>
      <c r="F66" s="10">
        <f t="shared" si="12"/>
        <v>1017</v>
      </c>
      <c r="G66" s="45">
        <v>780</v>
      </c>
      <c r="H66" s="45">
        <v>236</v>
      </c>
      <c r="I66" s="46">
        <v>1</v>
      </c>
      <c r="J66" s="10">
        <f t="shared" si="13"/>
        <v>393</v>
      </c>
      <c r="K66" s="45">
        <v>253</v>
      </c>
      <c r="L66" s="45">
        <v>124</v>
      </c>
      <c r="M66" s="46">
        <v>16</v>
      </c>
      <c r="N66" s="10">
        <f t="shared" si="14"/>
        <v>267</v>
      </c>
      <c r="O66" s="45">
        <v>201</v>
      </c>
      <c r="P66" s="45">
        <v>66</v>
      </c>
      <c r="Q66" s="46">
        <v>0</v>
      </c>
      <c r="R66" s="10">
        <f t="shared" si="15"/>
        <v>770</v>
      </c>
      <c r="S66" s="45">
        <v>475</v>
      </c>
      <c r="T66" s="45">
        <v>230</v>
      </c>
      <c r="U66" s="46">
        <v>65</v>
      </c>
    </row>
    <row r="67" spans="1:21" ht="17.25" customHeight="1">
      <c r="A67" s="41">
        <v>201605</v>
      </c>
      <c r="B67" s="10">
        <f t="shared" ref="B67:B74" si="16">SUM(C67:E67)</f>
        <v>3953</v>
      </c>
      <c r="C67" s="10">
        <f t="shared" ref="C67:C74" si="17">G67+K67+O67+S67</f>
        <v>2541</v>
      </c>
      <c r="D67" s="10">
        <f t="shared" ref="D67:D74" si="18">H67+L67+P67+T67</f>
        <v>1172</v>
      </c>
      <c r="E67" s="13">
        <f t="shared" ref="E67:E74" si="19">I67+M67+Q67+U67</f>
        <v>240</v>
      </c>
      <c r="F67" s="10">
        <f t="shared" ref="F67:F74" si="20">SUM(G67:I67)</f>
        <v>1712</v>
      </c>
      <c r="G67" s="45">
        <v>1217</v>
      </c>
      <c r="H67" s="45">
        <v>466</v>
      </c>
      <c r="I67" s="46">
        <v>29</v>
      </c>
      <c r="J67" s="10">
        <f t="shared" ref="J67:J74" si="21">SUM(K67:M67)</f>
        <v>815</v>
      </c>
      <c r="K67" s="45">
        <v>497</v>
      </c>
      <c r="L67" s="45">
        <v>264</v>
      </c>
      <c r="M67" s="46">
        <v>54</v>
      </c>
      <c r="N67" s="10">
        <f t="shared" ref="N67:N74" si="22">SUM(O67:Q67)</f>
        <v>324</v>
      </c>
      <c r="O67" s="45">
        <v>200</v>
      </c>
      <c r="P67" s="45">
        <v>124</v>
      </c>
      <c r="Q67" s="46">
        <v>0</v>
      </c>
      <c r="R67" s="10">
        <f t="shared" ref="R67:R74" si="23">SUM(S67:U67)</f>
        <v>1102</v>
      </c>
      <c r="S67" s="45">
        <v>627</v>
      </c>
      <c r="T67" s="45">
        <v>318</v>
      </c>
      <c r="U67" s="46">
        <v>157</v>
      </c>
    </row>
    <row r="68" spans="1:21" ht="17.25" customHeight="1">
      <c r="A68" s="41">
        <v>201606</v>
      </c>
      <c r="B68" s="10">
        <f t="shared" si="16"/>
        <v>2444</v>
      </c>
      <c r="C68" s="10">
        <f t="shared" si="17"/>
        <v>1533</v>
      </c>
      <c r="D68" s="10">
        <f t="shared" si="18"/>
        <v>740</v>
      </c>
      <c r="E68" s="13">
        <f t="shared" si="19"/>
        <v>171</v>
      </c>
      <c r="F68" s="10">
        <f t="shared" si="20"/>
        <v>1093</v>
      </c>
      <c r="G68" s="45">
        <v>776</v>
      </c>
      <c r="H68" s="45">
        <v>302</v>
      </c>
      <c r="I68" s="46">
        <v>15</v>
      </c>
      <c r="J68" s="10">
        <f t="shared" si="21"/>
        <v>379</v>
      </c>
      <c r="K68" s="45">
        <v>213</v>
      </c>
      <c r="L68" s="45">
        <v>132</v>
      </c>
      <c r="M68" s="46">
        <v>34</v>
      </c>
      <c r="N68" s="10">
        <f t="shared" si="22"/>
        <v>150</v>
      </c>
      <c r="O68" s="45">
        <v>92</v>
      </c>
      <c r="P68" s="45">
        <v>58</v>
      </c>
      <c r="Q68" s="46">
        <v>0</v>
      </c>
      <c r="R68" s="10">
        <f t="shared" si="23"/>
        <v>822</v>
      </c>
      <c r="S68" s="45">
        <v>452</v>
      </c>
      <c r="T68" s="45">
        <v>248</v>
      </c>
      <c r="U68" s="46">
        <v>122</v>
      </c>
    </row>
    <row r="69" spans="1:21" ht="17.25" customHeight="1">
      <c r="A69" s="41">
        <v>201607</v>
      </c>
      <c r="B69" s="10">
        <f t="shared" si="16"/>
        <v>1528</v>
      </c>
      <c r="C69" s="10">
        <f t="shared" si="17"/>
        <v>956</v>
      </c>
      <c r="D69" s="10">
        <f t="shared" si="18"/>
        <v>442</v>
      </c>
      <c r="E69" s="13">
        <f t="shared" si="19"/>
        <v>130</v>
      </c>
      <c r="F69" s="10">
        <f t="shared" si="20"/>
        <v>611</v>
      </c>
      <c r="G69" s="45">
        <v>431</v>
      </c>
      <c r="H69" s="45">
        <v>172</v>
      </c>
      <c r="I69" s="46">
        <v>8</v>
      </c>
      <c r="J69" s="10">
        <f t="shared" si="21"/>
        <v>209</v>
      </c>
      <c r="K69" s="45">
        <v>113</v>
      </c>
      <c r="L69" s="45">
        <v>60</v>
      </c>
      <c r="M69" s="46">
        <v>36</v>
      </c>
      <c r="N69" s="10">
        <f t="shared" si="22"/>
        <v>100</v>
      </c>
      <c r="O69" s="45">
        <v>70</v>
      </c>
      <c r="P69" s="45">
        <v>30</v>
      </c>
      <c r="Q69" s="46">
        <v>0</v>
      </c>
      <c r="R69" s="10">
        <f t="shared" si="23"/>
        <v>608</v>
      </c>
      <c r="S69" s="45">
        <v>342</v>
      </c>
      <c r="T69" s="45">
        <v>180</v>
      </c>
      <c r="U69" s="46">
        <v>86</v>
      </c>
    </row>
    <row r="70" spans="1:21" ht="17.25" customHeight="1">
      <c r="A70" s="41">
        <v>201608</v>
      </c>
      <c r="B70" s="10">
        <f t="shared" si="16"/>
        <v>1488</v>
      </c>
      <c r="C70" s="10">
        <f t="shared" si="17"/>
        <v>908</v>
      </c>
      <c r="D70" s="10">
        <f t="shared" si="18"/>
        <v>488</v>
      </c>
      <c r="E70" s="13">
        <f t="shared" si="19"/>
        <v>92</v>
      </c>
      <c r="F70" s="10">
        <f t="shared" si="20"/>
        <v>585</v>
      </c>
      <c r="G70" s="45">
        <v>404</v>
      </c>
      <c r="H70" s="45">
        <v>176</v>
      </c>
      <c r="I70" s="46">
        <v>5</v>
      </c>
      <c r="J70" s="10">
        <f t="shared" si="21"/>
        <v>223</v>
      </c>
      <c r="K70" s="45">
        <v>115</v>
      </c>
      <c r="L70" s="45">
        <v>84</v>
      </c>
      <c r="M70" s="46">
        <v>24</v>
      </c>
      <c r="N70" s="10">
        <f t="shared" si="22"/>
        <v>131</v>
      </c>
      <c r="O70" s="45">
        <v>73</v>
      </c>
      <c r="P70" s="45">
        <v>58</v>
      </c>
      <c r="Q70" s="46"/>
      <c r="R70" s="10">
        <f t="shared" si="23"/>
        <v>549</v>
      </c>
      <c r="S70" s="45">
        <v>316</v>
      </c>
      <c r="T70" s="45">
        <v>170</v>
      </c>
      <c r="U70" s="46">
        <v>63</v>
      </c>
    </row>
    <row r="71" spans="1:21" ht="17.25" customHeight="1">
      <c r="A71" s="41">
        <v>201609</v>
      </c>
      <c r="B71" s="10">
        <f t="shared" si="16"/>
        <v>3293</v>
      </c>
      <c r="C71" s="10">
        <f t="shared" si="17"/>
        <v>2004</v>
      </c>
      <c r="D71" s="10">
        <f t="shared" si="18"/>
        <v>1137</v>
      </c>
      <c r="E71" s="13">
        <f t="shared" si="19"/>
        <v>152</v>
      </c>
      <c r="F71" s="10">
        <f t="shared" si="20"/>
        <v>1216</v>
      </c>
      <c r="G71" s="45">
        <v>844</v>
      </c>
      <c r="H71" s="45">
        <v>364</v>
      </c>
      <c r="I71" s="46">
        <v>8</v>
      </c>
      <c r="J71" s="10">
        <f t="shared" si="21"/>
        <v>487</v>
      </c>
      <c r="K71" s="45">
        <v>269</v>
      </c>
      <c r="L71" s="45">
        <v>195</v>
      </c>
      <c r="M71" s="46">
        <v>23</v>
      </c>
      <c r="N71" s="10">
        <f t="shared" si="22"/>
        <v>545</v>
      </c>
      <c r="O71" s="45">
        <v>325</v>
      </c>
      <c r="P71" s="45">
        <v>220</v>
      </c>
      <c r="Q71" s="46">
        <v>0</v>
      </c>
      <c r="R71" s="10">
        <f t="shared" si="23"/>
        <v>1045</v>
      </c>
      <c r="S71" s="45">
        <v>566</v>
      </c>
      <c r="T71" s="45">
        <v>358</v>
      </c>
      <c r="U71" s="46">
        <v>121</v>
      </c>
    </row>
    <row r="72" spans="1:21" ht="17.25" customHeight="1">
      <c r="A72" s="41">
        <v>201610</v>
      </c>
      <c r="B72" s="10">
        <f t="shared" si="16"/>
        <v>0</v>
      </c>
      <c r="C72" s="10">
        <f t="shared" si="17"/>
        <v>0</v>
      </c>
      <c r="D72" s="10">
        <f t="shared" si="18"/>
        <v>0</v>
      </c>
      <c r="E72" s="13">
        <f t="shared" si="19"/>
        <v>0</v>
      </c>
      <c r="F72" s="10">
        <f t="shared" si="20"/>
        <v>0</v>
      </c>
      <c r="G72" s="45"/>
      <c r="H72" s="45"/>
      <c r="I72" s="46"/>
      <c r="J72" s="10">
        <f t="shared" si="21"/>
        <v>0</v>
      </c>
      <c r="K72" s="45"/>
      <c r="L72" s="45"/>
      <c r="M72" s="46"/>
      <c r="N72" s="10">
        <f t="shared" si="22"/>
        <v>0</v>
      </c>
      <c r="O72" s="45"/>
      <c r="P72" s="45"/>
      <c r="Q72" s="46"/>
      <c r="R72" s="10">
        <f t="shared" si="23"/>
        <v>0</v>
      </c>
      <c r="S72" s="45"/>
      <c r="T72" s="45"/>
      <c r="U72" s="46"/>
    </row>
    <row r="73" spans="1:21" ht="17.25" customHeight="1">
      <c r="A73" s="41">
        <v>201611</v>
      </c>
      <c r="B73" s="10">
        <f t="shared" si="16"/>
        <v>0</v>
      </c>
      <c r="C73" s="10">
        <f t="shared" si="17"/>
        <v>0</v>
      </c>
      <c r="D73" s="10">
        <f t="shared" si="18"/>
        <v>0</v>
      </c>
      <c r="E73" s="13">
        <f t="shared" si="19"/>
        <v>0</v>
      </c>
      <c r="F73" s="10">
        <f t="shared" si="20"/>
        <v>0</v>
      </c>
      <c r="G73" s="45"/>
      <c r="H73" s="45"/>
      <c r="I73" s="46"/>
      <c r="J73" s="10">
        <f t="shared" si="21"/>
        <v>0</v>
      </c>
      <c r="K73" s="45"/>
      <c r="L73" s="45"/>
      <c r="M73" s="46"/>
      <c r="N73" s="10">
        <f t="shared" si="22"/>
        <v>0</v>
      </c>
      <c r="O73" s="45"/>
      <c r="P73" s="45"/>
      <c r="Q73" s="46"/>
      <c r="R73" s="10">
        <f t="shared" si="23"/>
        <v>0</v>
      </c>
      <c r="S73" s="45"/>
      <c r="T73" s="45"/>
      <c r="U73" s="46"/>
    </row>
    <row r="74" spans="1:21" ht="17.25" customHeight="1">
      <c r="A74" s="42">
        <v>201612</v>
      </c>
      <c r="B74" s="17">
        <f t="shared" si="16"/>
        <v>0</v>
      </c>
      <c r="C74" s="17">
        <f t="shared" si="17"/>
        <v>0</v>
      </c>
      <c r="D74" s="17">
        <f t="shared" si="18"/>
        <v>0</v>
      </c>
      <c r="E74" s="18">
        <f t="shared" si="19"/>
        <v>0</v>
      </c>
      <c r="F74" s="17">
        <f t="shared" si="20"/>
        <v>0</v>
      </c>
      <c r="G74" s="49"/>
      <c r="H74" s="49"/>
      <c r="I74" s="50"/>
      <c r="J74" s="17">
        <f t="shared" si="21"/>
        <v>0</v>
      </c>
      <c r="K74" s="49"/>
      <c r="L74" s="49"/>
      <c r="M74" s="50"/>
      <c r="N74" s="17">
        <f t="shared" si="22"/>
        <v>0</v>
      </c>
      <c r="O74" s="49"/>
      <c r="P74" s="49"/>
      <c r="Q74" s="50"/>
      <c r="R74" s="17">
        <f t="shared" si="23"/>
        <v>0</v>
      </c>
      <c r="S74" s="49"/>
      <c r="T74" s="49"/>
      <c r="U74" s="50"/>
    </row>
    <row r="76" spans="1:21">
      <c r="D76" s="43"/>
      <c r="E76" s="43"/>
      <c r="F76" s="20">
        <v>6</v>
      </c>
      <c r="G76" s="11">
        <v>7</v>
      </c>
      <c r="H76" s="20">
        <v>8</v>
      </c>
      <c r="I76" s="11">
        <v>9</v>
      </c>
      <c r="J76" s="20">
        <v>10</v>
      </c>
      <c r="K76" s="11">
        <v>11</v>
      </c>
      <c r="L76" s="20">
        <v>12</v>
      </c>
      <c r="M76" s="11">
        <v>13</v>
      </c>
      <c r="N76" s="20">
        <v>14</v>
      </c>
      <c r="O76" s="11">
        <v>15</v>
      </c>
      <c r="P76" s="20">
        <v>16</v>
      </c>
      <c r="Q76" s="11">
        <v>17</v>
      </c>
      <c r="R76" s="20">
        <v>18</v>
      </c>
    </row>
    <row r="77" spans="1:21">
      <c r="R77" s="43"/>
    </row>
    <row r="78" spans="1:21">
      <c r="E78" s="43"/>
      <c r="G78" s="43"/>
      <c r="H78" s="43"/>
      <c r="J78" s="44"/>
      <c r="K78" s="43"/>
    </row>
    <row r="79" spans="1:21">
      <c r="E79" s="43"/>
      <c r="K79" s="43"/>
    </row>
  </sheetData>
  <mergeCells count="5">
    <mergeCell ref="F1:I1"/>
    <mergeCell ref="J1:M1"/>
    <mergeCell ref="N1:Q1"/>
    <mergeCell ref="R1:U1"/>
    <mergeCell ref="B1:E1"/>
  </mergeCells>
  <phoneticPr fontId="8" type="noConversion"/>
  <pageMargins left="0.69972223043441772" right="0.69972223043441772" top="0.75" bottom="0.75" header="0.30000001192092896" footer="0.30000001192092896"/>
  <pageSetup paperSize="9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74"/>
  <sheetViews>
    <sheetView tabSelected="1" zoomScaleNormal="100" workbookViewId="0">
      <pane xSplit="1" ySplit="2" topLeftCell="L60" activePane="bottomRight" state="frozen"/>
      <selection pane="topRight"/>
      <selection pane="bottomLeft"/>
      <selection pane="bottomRight" activeCell="Q73" sqref="Q73"/>
    </sheetView>
  </sheetViews>
  <sheetFormatPr defaultColWidth="5.21875" defaultRowHeight="13.5"/>
  <cols>
    <col min="1" max="1" width="8.44140625" style="22" customWidth="1"/>
    <col min="2" max="5" width="10.5546875" style="29" customWidth="1"/>
    <col min="6" max="21" width="8.6640625" style="29" customWidth="1"/>
    <col min="22" max="16384" width="5.21875" style="29"/>
  </cols>
  <sheetData>
    <row r="1" spans="1:21" s="22" customFormat="1" ht="20.25" customHeight="1">
      <c r="A1" s="21"/>
      <c r="B1" s="64" t="s">
        <v>3</v>
      </c>
      <c r="C1" s="65"/>
      <c r="D1" s="65"/>
      <c r="E1" s="66"/>
      <c r="F1" s="65" t="s">
        <v>11</v>
      </c>
      <c r="G1" s="65"/>
      <c r="H1" s="65"/>
      <c r="I1" s="66"/>
      <c r="J1" s="67" t="s">
        <v>8</v>
      </c>
      <c r="K1" s="65"/>
      <c r="L1" s="65"/>
      <c r="M1" s="66"/>
      <c r="N1" s="65" t="s">
        <v>12</v>
      </c>
      <c r="O1" s="65"/>
      <c r="P1" s="65"/>
      <c r="Q1" s="66"/>
      <c r="R1" s="65" t="s">
        <v>13</v>
      </c>
      <c r="S1" s="65"/>
      <c r="T1" s="65"/>
      <c r="U1" s="66"/>
    </row>
    <row r="2" spans="1:21" s="22" customFormat="1" ht="20.25" customHeight="1">
      <c r="A2" s="23"/>
      <c r="B2" s="23" t="s">
        <v>3</v>
      </c>
      <c r="C2" s="24" t="s">
        <v>10</v>
      </c>
      <c r="D2" s="24" t="s">
        <v>14</v>
      </c>
      <c r="E2" s="25" t="s">
        <v>9</v>
      </c>
      <c r="F2" s="24" t="s">
        <v>3</v>
      </c>
      <c r="G2" s="24" t="s">
        <v>2</v>
      </c>
      <c r="H2" s="24" t="s">
        <v>0</v>
      </c>
      <c r="I2" s="25" t="s">
        <v>1</v>
      </c>
      <c r="J2" s="24" t="s">
        <v>3</v>
      </c>
      <c r="K2" s="24" t="s">
        <v>2</v>
      </c>
      <c r="L2" s="24" t="s">
        <v>0</v>
      </c>
      <c r="M2" s="25" t="s">
        <v>1</v>
      </c>
      <c r="N2" s="24" t="s">
        <v>3</v>
      </c>
      <c r="O2" s="24" t="s">
        <v>2</v>
      </c>
      <c r="P2" s="24" t="s">
        <v>0</v>
      </c>
      <c r="Q2" s="25" t="s">
        <v>1</v>
      </c>
      <c r="R2" s="24" t="s">
        <v>3</v>
      </c>
      <c r="S2" s="24" t="s">
        <v>2</v>
      </c>
      <c r="T2" s="24" t="s">
        <v>0</v>
      </c>
      <c r="U2" s="25" t="s">
        <v>1</v>
      </c>
    </row>
    <row r="3" spans="1:21" ht="20.25" customHeight="1">
      <c r="A3" s="21">
        <v>201101</v>
      </c>
      <c r="B3" s="26">
        <f t="shared" ref="B3:B34" si="0">SUM(C3:E3)</f>
        <v>44900</v>
      </c>
      <c r="C3" s="27">
        <f>'수거개(발생수량 작성시트)'!C3*100</f>
        <v>32200</v>
      </c>
      <c r="D3" s="27">
        <f>'수거개(발생수량 작성시트)'!D3*100</f>
        <v>12300</v>
      </c>
      <c r="E3" s="28">
        <f>'수거개(발생수량 작성시트)'!E3*20</f>
        <v>400</v>
      </c>
      <c r="F3" s="27">
        <f t="shared" ref="F3:F34" si="1">SUM(G3:I3)</f>
        <v>27700</v>
      </c>
      <c r="G3" s="27">
        <f>'수거개(발생수량 작성시트)'!G3*100</f>
        <v>18500</v>
      </c>
      <c r="H3" s="27">
        <f>'수거개(발생수량 작성시트)'!H3*100</f>
        <v>8900</v>
      </c>
      <c r="I3" s="28">
        <f>'수거개(발생수량 작성시트)'!I3*20</f>
        <v>300</v>
      </c>
      <c r="J3" s="27">
        <f t="shared" ref="J3:J34" si="2">SUM(K3:M3)</f>
        <v>10380</v>
      </c>
      <c r="K3" s="27">
        <f>'수거개(발생수량 작성시트)'!K3*100</f>
        <v>7700</v>
      </c>
      <c r="L3" s="27">
        <f>'수거개(발생수량 작성시트)'!L3*100</f>
        <v>2600</v>
      </c>
      <c r="M3" s="28">
        <f>'수거개(발생수량 작성시트)'!M3*20</f>
        <v>80</v>
      </c>
      <c r="N3" s="27">
        <f t="shared" ref="N3:N34" si="3">SUM(O3:Q3)</f>
        <v>4400</v>
      </c>
      <c r="O3" s="27">
        <f>'수거개(발생수량 작성시트)'!O3*100</f>
        <v>3900</v>
      </c>
      <c r="P3" s="27">
        <f>'수거개(발생수량 작성시트)'!P3*100</f>
        <v>500</v>
      </c>
      <c r="Q3" s="28">
        <f>'수거개(발생수량 작성시트)'!Q3*20</f>
        <v>0</v>
      </c>
      <c r="R3" s="27">
        <f t="shared" ref="R3:R34" si="4">SUM(S3:U3)</f>
        <v>2420</v>
      </c>
      <c r="S3" s="27">
        <f>'수거개(발생수량 작성시트)'!S3*100</f>
        <v>2100</v>
      </c>
      <c r="T3" s="27">
        <f>'수거개(발생수량 작성시트)'!T3*100</f>
        <v>300</v>
      </c>
      <c r="U3" s="28">
        <f>'수거개(발생수량 작성시트)'!U3*20</f>
        <v>20</v>
      </c>
    </row>
    <row r="4" spans="1:21" ht="20.25" customHeight="1">
      <c r="A4" s="30">
        <v>201102</v>
      </c>
      <c r="B4" s="31">
        <f t="shared" si="0"/>
        <v>77720</v>
      </c>
      <c r="C4" s="32">
        <f>'수거개(발생수량 작성시트)'!C4*100</f>
        <v>54000</v>
      </c>
      <c r="D4" s="32">
        <f>'수거개(발생수량 작성시트)'!D4*100</f>
        <v>23200</v>
      </c>
      <c r="E4" s="33">
        <f>'수거개(발생수량 작성시트)'!E4*20</f>
        <v>520</v>
      </c>
      <c r="F4" s="32">
        <f t="shared" si="1"/>
        <v>48600</v>
      </c>
      <c r="G4" s="32">
        <f>'수거개(발생수량 작성시트)'!G4*100</f>
        <v>33500</v>
      </c>
      <c r="H4" s="32">
        <f>'수거개(발생수량 작성시트)'!H4*100</f>
        <v>14800</v>
      </c>
      <c r="I4" s="33">
        <f>'수거개(발생수량 작성시트)'!I4*20</f>
        <v>300</v>
      </c>
      <c r="J4" s="32">
        <f t="shared" si="2"/>
        <v>14900</v>
      </c>
      <c r="K4" s="32">
        <f>'수거개(발생수량 작성시트)'!K4*100</f>
        <v>10200</v>
      </c>
      <c r="L4" s="32">
        <f>'수거개(발생수량 작성시트)'!L4*100</f>
        <v>4500</v>
      </c>
      <c r="M4" s="33">
        <f>'수거개(발생수량 작성시트)'!M4*20</f>
        <v>200</v>
      </c>
      <c r="N4" s="32">
        <f t="shared" si="3"/>
        <v>8200</v>
      </c>
      <c r="O4" s="32">
        <f>'수거개(발생수량 작성시트)'!O4*100</f>
        <v>5700</v>
      </c>
      <c r="P4" s="32">
        <f>'수거개(발생수량 작성시트)'!P4*100</f>
        <v>2500</v>
      </c>
      <c r="Q4" s="33">
        <f>'수거개(발생수량 작성시트)'!Q4*20</f>
        <v>0</v>
      </c>
      <c r="R4" s="32">
        <f t="shared" si="4"/>
        <v>6020</v>
      </c>
      <c r="S4" s="32">
        <f>'수거개(발생수량 작성시트)'!S4*100</f>
        <v>4600</v>
      </c>
      <c r="T4" s="32">
        <f>'수거개(발생수량 작성시트)'!T4*100</f>
        <v>1400</v>
      </c>
      <c r="U4" s="33">
        <f>'수거개(발생수량 작성시트)'!U4*20</f>
        <v>20</v>
      </c>
    </row>
    <row r="5" spans="1:21" ht="20.25" customHeight="1">
      <c r="A5" s="30">
        <v>201103</v>
      </c>
      <c r="B5" s="31">
        <f t="shared" si="0"/>
        <v>88420</v>
      </c>
      <c r="C5" s="32">
        <f>'수거개(발생수량 작성시트)'!C5*100</f>
        <v>59500</v>
      </c>
      <c r="D5" s="32">
        <f>'수거개(발생수량 작성시트)'!D5*100</f>
        <v>28200</v>
      </c>
      <c r="E5" s="33">
        <f>'수거개(발생수량 작성시트)'!E5*20</f>
        <v>720</v>
      </c>
      <c r="F5" s="32">
        <f t="shared" si="1"/>
        <v>55380</v>
      </c>
      <c r="G5" s="32">
        <f>'수거개(발생수량 작성시트)'!G5*100</f>
        <v>37100</v>
      </c>
      <c r="H5" s="32">
        <f>'수거개(발생수량 작성시트)'!H5*100</f>
        <v>18000</v>
      </c>
      <c r="I5" s="33">
        <f>'수거개(발생수량 작성시트)'!I5*20</f>
        <v>280</v>
      </c>
      <c r="J5" s="32">
        <f t="shared" si="2"/>
        <v>20680</v>
      </c>
      <c r="K5" s="32">
        <f>'수거개(발생수량 작성시트)'!K5*100</f>
        <v>13000</v>
      </c>
      <c r="L5" s="32">
        <f>'수거개(발생수량 작성시트)'!L5*100</f>
        <v>7300</v>
      </c>
      <c r="M5" s="33">
        <f>'수거개(발생수량 작성시트)'!M5*20</f>
        <v>380</v>
      </c>
      <c r="N5" s="32">
        <f t="shared" si="3"/>
        <v>8020</v>
      </c>
      <c r="O5" s="32">
        <f>'수거개(발생수량 작성시트)'!O5*100</f>
        <v>5900</v>
      </c>
      <c r="P5" s="32">
        <f>'수거개(발생수량 작성시트)'!P5*100</f>
        <v>2100</v>
      </c>
      <c r="Q5" s="33">
        <f>'수거개(발생수량 작성시트)'!Q5*20</f>
        <v>20</v>
      </c>
      <c r="R5" s="32">
        <f t="shared" si="4"/>
        <v>4340</v>
      </c>
      <c r="S5" s="32">
        <f>'수거개(발생수량 작성시트)'!S5*100</f>
        <v>3500</v>
      </c>
      <c r="T5" s="32">
        <f>'수거개(발생수량 작성시트)'!T5*100</f>
        <v>800</v>
      </c>
      <c r="U5" s="33">
        <f>'수거개(발생수량 작성시트)'!U5*20</f>
        <v>40</v>
      </c>
    </row>
    <row r="6" spans="1:21" ht="20.25" customHeight="1">
      <c r="A6" s="30">
        <v>201104</v>
      </c>
      <c r="B6" s="31">
        <f t="shared" si="0"/>
        <v>157540</v>
      </c>
      <c r="C6" s="32">
        <f>'수거개(발생수량 작성시트)'!C6*100</f>
        <v>101700</v>
      </c>
      <c r="D6" s="32">
        <f>'수거개(발생수량 작성시트)'!D6*100</f>
        <v>54400</v>
      </c>
      <c r="E6" s="33">
        <f>'수거개(발생수량 작성시트)'!E6*20</f>
        <v>1440</v>
      </c>
      <c r="F6" s="32">
        <f t="shared" si="1"/>
        <v>105360</v>
      </c>
      <c r="G6" s="32">
        <f>'수거개(발생수량 작성시트)'!G6*100</f>
        <v>72100</v>
      </c>
      <c r="H6" s="32">
        <f>'수거개(발생수량 작성시트)'!H6*100</f>
        <v>32400</v>
      </c>
      <c r="I6" s="33">
        <f>'수거개(발생수량 작성시트)'!I6*20</f>
        <v>860</v>
      </c>
      <c r="J6" s="32">
        <f t="shared" si="2"/>
        <v>30160</v>
      </c>
      <c r="K6" s="32">
        <f>'수거개(발생수량 작성시트)'!K6*100</f>
        <v>16300</v>
      </c>
      <c r="L6" s="32">
        <f>'수거개(발생수량 작성시트)'!L6*100</f>
        <v>13300</v>
      </c>
      <c r="M6" s="33">
        <f>'수거개(발생수량 작성시트)'!M6*20</f>
        <v>560</v>
      </c>
      <c r="N6" s="32">
        <f t="shared" si="3"/>
        <v>14800</v>
      </c>
      <c r="O6" s="32">
        <f>'수거개(발생수량 작성시트)'!O6*100</f>
        <v>7900</v>
      </c>
      <c r="P6" s="32">
        <f>'수거개(발생수량 작성시트)'!P6*100</f>
        <v>6900</v>
      </c>
      <c r="Q6" s="33">
        <f>'수거개(발생수량 작성시트)'!Q6*20</f>
        <v>0</v>
      </c>
      <c r="R6" s="32">
        <f t="shared" si="4"/>
        <v>7220</v>
      </c>
      <c r="S6" s="32">
        <f>'수거개(발생수량 작성시트)'!S6*100</f>
        <v>5400</v>
      </c>
      <c r="T6" s="32">
        <f>'수거개(발생수량 작성시트)'!T6*100</f>
        <v>1800</v>
      </c>
      <c r="U6" s="33">
        <f>'수거개(발생수량 작성시트)'!U6*20</f>
        <v>20</v>
      </c>
    </row>
    <row r="7" spans="1:21" ht="20.25" customHeight="1">
      <c r="A7" s="30">
        <v>201105</v>
      </c>
      <c r="B7" s="31">
        <f t="shared" si="0"/>
        <v>366740</v>
      </c>
      <c r="C7" s="32">
        <f>'수거개(발생수량 작성시트)'!C7*100</f>
        <v>214800</v>
      </c>
      <c r="D7" s="32">
        <f>'수거개(발생수량 작성시트)'!D7*100</f>
        <v>145700</v>
      </c>
      <c r="E7" s="33">
        <f>'수거개(발생수량 작성시트)'!E7*20</f>
        <v>6240</v>
      </c>
      <c r="F7" s="32">
        <f t="shared" si="1"/>
        <v>224340</v>
      </c>
      <c r="G7" s="32">
        <f>'수거개(발생수량 작성시트)'!G7*100</f>
        <v>141700</v>
      </c>
      <c r="H7" s="32">
        <f>'수거개(발생수량 작성시트)'!H7*100</f>
        <v>80200</v>
      </c>
      <c r="I7" s="33">
        <f>'수거개(발생수량 작성시트)'!I7*20</f>
        <v>2440</v>
      </c>
      <c r="J7" s="32">
        <f t="shared" si="2"/>
        <v>87780</v>
      </c>
      <c r="K7" s="32">
        <f>'수거개(발생수량 작성시트)'!K7*100</f>
        <v>42600</v>
      </c>
      <c r="L7" s="32">
        <f>'수거개(발생수량 작성시트)'!L7*100</f>
        <v>43000</v>
      </c>
      <c r="M7" s="33">
        <f>'수거개(발생수량 작성시트)'!M7*20</f>
        <v>2180</v>
      </c>
      <c r="N7" s="32">
        <f t="shared" si="3"/>
        <v>15400</v>
      </c>
      <c r="O7" s="32">
        <f>'수거개(발생수량 작성시트)'!O7*100</f>
        <v>8500</v>
      </c>
      <c r="P7" s="32">
        <f>'수거개(발생수량 작성시트)'!P7*100</f>
        <v>6900</v>
      </c>
      <c r="Q7" s="33">
        <f>'수거개(발생수량 작성시트)'!Q7*20</f>
        <v>0</v>
      </c>
      <c r="R7" s="32">
        <f t="shared" si="4"/>
        <v>39220</v>
      </c>
      <c r="S7" s="32">
        <f>'수거개(발생수량 작성시트)'!S7*100</f>
        <v>22000</v>
      </c>
      <c r="T7" s="32">
        <f>'수거개(발생수량 작성시트)'!T7*100</f>
        <v>15600</v>
      </c>
      <c r="U7" s="33">
        <f>'수거개(발생수량 작성시트)'!U7*20</f>
        <v>1620</v>
      </c>
    </row>
    <row r="8" spans="1:21" ht="20.25" customHeight="1">
      <c r="A8" s="30">
        <v>201106</v>
      </c>
      <c r="B8" s="31">
        <f t="shared" si="0"/>
        <v>246720</v>
      </c>
      <c r="C8" s="32">
        <f>'수거개(발생수량 작성시트)'!C8*100</f>
        <v>154900</v>
      </c>
      <c r="D8" s="32">
        <f>'수거개(발생수량 작성시트)'!D8*100</f>
        <v>87600</v>
      </c>
      <c r="E8" s="33">
        <f>'수거개(발생수량 작성시트)'!E8*20</f>
        <v>4220</v>
      </c>
      <c r="F8" s="32">
        <f t="shared" si="1"/>
        <v>146880</v>
      </c>
      <c r="G8" s="32">
        <f>'수거개(발생수량 작성시트)'!G8*100</f>
        <v>103700</v>
      </c>
      <c r="H8" s="32">
        <f>'수거개(발생수량 작성시트)'!H8*100</f>
        <v>42000</v>
      </c>
      <c r="I8" s="33">
        <f>'수거개(발생수량 작성시트)'!I8*20</f>
        <v>1180</v>
      </c>
      <c r="J8" s="32">
        <f t="shared" si="2"/>
        <v>40880</v>
      </c>
      <c r="K8" s="32">
        <f>'수거개(발생수량 작성시트)'!K8*100</f>
        <v>19600</v>
      </c>
      <c r="L8" s="32">
        <f>'수거개(발생수량 작성시트)'!L8*100</f>
        <v>20200</v>
      </c>
      <c r="M8" s="33">
        <f>'수거개(발생수량 작성시트)'!M8*20</f>
        <v>1080</v>
      </c>
      <c r="N8" s="32">
        <f t="shared" si="3"/>
        <v>10600</v>
      </c>
      <c r="O8" s="32">
        <f>'수거개(발생수량 작성시트)'!O8*100</f>
        <v>5500</v>
      </c>
      <c r="P8" s="32">
        <f>'수거개(발생수량 작성시트)'!P8*100</f>
        <v>5100</v>
      </c>
      <c r="Q8" s="33">
        <f>'수거개(발생수량 작성시트)'!Q8*20</f>
        <v>0</v>
      </c>
      <c r="R8" s="32">
        <f t="shared" si="4"/>
        <v>48360</v>
      </c>
      <c r="S8" s="32">
        <f>'수거개(발생수량 작성시트)'!S8*100</f>
        <v>26100</v>
      </c>
      <c r="T8" s="32">
        <f>'수거개(발생수량 작성시트)'!T8*100</f>
        <v>20300</v>
      </c>
      <c r="U8" s="33">
        <f>'수거개(발생수량 작성시트)'!U8*20</f>
        <v>1960</v>
      </c>
    </row>
    <row r="9" spans="1:21" ht="20.25" customHeight="1">
      <c r="A9" s="30">
        <v>201107</v>
      </c>
      <c r="B9" s="31">
        <f t="shared" si="0"/>
        <v>166580</v>
      </c>
      <c r="C9" s="32">
        <f>'수거개(발생수량 작성시트)'!C9*100</f>
        <v>104700</v>
      </c>
      <c r="D9" s="32">
        <f>'수거개(발생수량 작성시트)'!D9*100</f>
        <v>58600</v>
      </c>
      <c r="E9" s="33">
        <f>'수거개(발생수량 작성시트)'!E9*20</f>
        <v>3280</v>
      </c>
      <c r="F9" s="32">
        <f t="shared" si="1"/>
        <v>95600</v>
      </c>
      <c r="G9" s="32">
        <f>'수거개(발생수량 작성시트)'!G9*100</f>
        <v>64600</v>
      </c>
      <c r="H9" s="32">
        <f>'수거개(발생수량 작성시트)'!H9*100</f>
        <v>30300</v>
      </c>
      <c r="I9" s="33">
        <f>'수거개(발생수량 작성시트)'!I9*20</f>
        <v>700</v>
      </c>
      <c r="J9" s="32">
        <f t="shared" si="2"/>
        <v>23480</v>
      </c>
      <c r="K9" s="32">
        <f>'수거개(발생수량 작성시트)'!K9*100</f>
        <v>11100</v>
      </c>
      <c r="L9" s="32">
        <f>'수거개(발생수량 작성시트)'!L9*100</f>
        <v>11600</v>
      </c>
      <c r="M9" s="33">
        <f>'수거개(발생수량 작성시트)'!M9*20</f>
        <v>780</v>
      </c>
      <c r="N9" s="32">
        <f t="shared" si="3"/>
        <v>7200</v>
      </c>
      <c r="O9" s="32">
        <f>'수거개(발생수량 작성시트)'!O9*100</f>
        <v>4800</v>
      </c>
      <c r="P9" s="32">
        <f>'수거개(발생수량 작성시트)'!P9*100</f>
        <v>2400</v>
      </c>
      <c r="Q9" s="33">
        <f>'수거개(발생수량 작성시트)'!Q9*20</f>
        <v>0</v>
      </c>
      <c r="R9" s="32">
        <f t="shared" si="4"/>
        <v>40300</v>
      </c>
      <c r="S9" s="32">
        <f>'수거개(발생수량 작성시트)'!S9*100</f>
        <v>24200</v>
      </c>
      <c r="T9" s="32">
        <f>'수거개(발생수량 작성시트)'!T9*100</f>
        <v>14300</v>
      </c>
      <c r="U9" s="33">
        <f>'수거개(발생수량 작성시트)'!U9*20</f>
        <v>1800</v>
      </c>
    </row>
    <row r="10" spans="1:21" ht="20.25" customHeight="1">
      <c r="A10" s="30">
        <v>201108</v>
      </c>
      <c r="B10" s="31">
        <f t="shared" si="0"/>
        <v>204440</v>
      </c>
      <c r="C10" s="32">
        <f>'수거개(발생수량 작성시트)'!C10*100</f>
        <v>122800</v>
      </c>
      <c r="D10" s="32">
        <f>'수거개(발생수량 작성시트)'!D10*100</f>
        <v>77800</v>
      </c>
      <c r="E10" s="33">
        <f>'수거개(발생수량 작성시트)'!E10*20</f>
        <v>3840</v>
      </c>
      <c r="F10" s="32">
        <f t="shared" si="1"/>
        <v>108500</v>
      </c>
      <c r="G10" s="32">
        <f>'수거개(발생수량 작성시트)'!G10*100</f>
        <v>74900</v>
      </c>
      <c r="H10" s="32">
        <f>'수거개(발생수량 작성시트)'!H10*100</f>
        <v>32600</v>
      </c>
      <c r="I10" s="33">
        <f>'수거개(발생수량 작성시트)'!I10*20</f>
        <v>1000</v>
      </c>
      <c r="J10" s="32">
        <f t="shared" si="2"/>
        <v>28200</v>
      </c>
      <c r="K10" s="32">
        <f>'수거개(발생수량 작성시트)'!K10*100</f>
        <v>13200</v>
      </c>
      <c r="L10" s="32">
        <f>'수거개(발생수량 작성시트)'!L10*100</f>
        <v>14400</v>
      </c>
      <c r="M10" s="33">
        <f>'수거개(발생수량 작성시트)'!M10*20</f>
        <v>600</v>
      </c>
      <c r="N10" s="32">
        <f t="shared" si="3"/>
        <v>8700</v>
      </c>
      <c r="O10" s="32">
        <f>'수거개(발생수량 작성시트)'!O10*100</f>
        <v>4500</v>
      </c>
      <c r="P10" s="32">
        <f>'수거개(발생수량 작성시트)'!P10*100</f>
        <v>4200</v>
      </c>
      <c r="Q10" s="33">
        <f>'수거개(발생수량 작성시트)'!Q10*20</f>
        <v>0</v>
      </c>
      <c r="R10" s="32">
        <f t="shared" si="4"/>
        <v>59040</v>
      </c>
      <c r="S10" s="32">
        <f>'수거개(발생수량 작성시트)'!S10*100</f>
        <v>30200</v>
      </c>
      <c r="T10" s="32">
        <f>'수거개(발생수량 작성시트)'!T10*100</f>
        <v>26600</v>
      </c>
      <c r="U10" s="33">
        <f>'수거개(발생수량 작성시트)'!U10*20</f>
        <v>2240</v>
      </c>
    </row>
    <row r="11" spans="1:21" ht="20.25" customHeight="1">
      <c r="A11" s="30">
        <v>201109</v>
      </c>
      <c r="B11" s="31">
        <f t="shared" si="0"/>
        <v>315780</v>
      </c>
      <c r="C11" s="32">
        <f>'수거개(발생수량 작성시트)'!C11*100</f>
        <v>190400</v>
      </c>
      <c r="D11" s="32">
        <f>'수거개(발생수량 작성시트)'!D11*100</f>
        <v>121700</v>
      </c>
      <c r="E11" s="33">
        <f>'수거개(발생수량 작성시트)'!E11*20</f>
        <v>3680</v>
      </c>
      <c r="F11" s="32">
        <f t="shared" si="1"/>
        <v>168580</v>
      </c>
      <c r="G11" s="32">
        <f>'수거개(발생수량 작성시트)'!G11*100</f>
        <v>114000</v>
      </c>
      <c r="H11" s="32">
        <f>'수거개(발생수량 작성시트)'!H11*100</f>
        <v>53700</v>
      </c>
      <c r="I11" s="33">
        <f>'수거개(발생수량 작성시트)'!I11*20</f>
        <v>880</v>
      </c>
      <c r="J11" s="32">
        <f t="shared" si="2"/>
        <v>46800</v>
      </c>
      <c r="K11" s="32">
        <f>'수거개(발생수량 작성시트)'!K11*100</f>
        <v>21500</v>
      </c>
      <c r="L11" s="32">
        <f>'수거개(발생수량 작성시트)'!L11*100</f>
        <v>24600</v>
      </c>
      <c r="M11" s="33">
        <f>'수거개(발생수량 작성시트)'!M11*20</f>
        <v>700</v>
      </c>
      <c r="N11" s="32">
        <f t="shared" si="3"/>
        <v>37600</v>
      </c>
      <c r="O11" s="32">
        <f>'수거개(발생수량 작성시트)'!O11*100</f>
        <v>22700</v>
      </c>
      <c r="P11" s="32">
        <f>'수거개(발생수량 작성시트)'!P11*100</f>
        <v>14900</v>
      </c>
      <c r="Q11" s="33">
        <f>'수거개(발생수량 작성시트)'!Q11*20</f>
        <v>0</v>
      </c>
      <c r="R11" s="32">
        <f t="shared" si="4"/>
        <v>62800</v>
      </c>
      <c r="S11" s="32">
        <f>'수거개(발생수량 작성시트)'!S11*100</f>
        <v>32200</v>
      </c>
      <c r="T11" s="32">
        <f>'수거개(발생수량 작성시트)'!T11*100</f>
        <v>28500</v>
      </c>
      <c r="U11" s="33">
        <f>'수거개(발생수량 작성시트)'!U11*20</f>
        <v>2100</v>
      </c>
    </row>
    <row r="12" spans="1:21" ht="20.25" customHeight="1">
      <c r="A12" s="30">
        <v>201110</v>
      </c>
      <c r="B12" s="31">
        <f t="shared" si="0"/>
        <v>524460</v>
      </c>
      <c r="C12" s="32">
        <f>'수거개(발생수량 작성시트)'!C12*100</f>
        <v>332200</v>
      </c>
      <c r="D12" s="32">
        <f>'수거개(발생수량 작성시트)'!D12*100</f>
        <v>187800</v>
      </c>
      <c r="E12" s="33">
        <f>'수거개(발생수량 작성시트)'!E12*20</f>
        <v>4460</v>
      </c>
      <c r="F12" s="32">
        <f t="shared" si="1"/>
        <v>219960</v>
      </c>
      <c r="G12" s="32">
        <f>'수거개(발생수량 작성시트)'!G12*100</f>
        <v>155700</v>
      </c>
      <c r="H12" s="32">
        <f>'수거개(발생수량 작성시트)'!H12*100</f>
        <v>62900</v>
      </c>
      <c r="I12" s="33">
        <f>'수거개(발생수량 작성시트)'!I12*20</f>
        <v>1360</v>
      </c>
      <c r="J12" s="32">
        <f t="shared" si="2"/>
        <v>71440</v>
      </c>
      <c r="K12" s="32">
        <f>'수거개(발생수량 작성시트)'!K12*100</f>
        <v>36900</v>
      </c>
      <c r="L12" s="32">
        <f>'수거개(발생수량 작성시트)'!L12*100</f>
        <v>33700</v>
      </c>
      <c r="M12" s="33">
        <f>'수거개(발생수량 작성시트)'!M12*20</f>
        <v>840</v>
      </c>
      <c r="N12" s="32">
        <f t="shared" si="3"/>
        <v>160100</v>
      </c>
      <c r="O12" s="32">
        <f>'수거개(발생수량 작성시트)'!O12*100</f>
        <v>99200</v>
      </c>
      <c r="P12" s="32">
        <f>'수거개(발생수량 작성시트)'!P12*100</f>
        <v>60900</v>
      </c>
      <c r="Q12" s="33">
        <f>'수거개(발생수량 작성시트)'!Q12*20</f>
        <v>0</v>
      </c>
      <c r="R12" s="32">
        <f t="shared" si="4"/>
        <v>72960</v>
      </c>
      <c r="S12" s="32">
        <f>'수거개(발생수량 작성시트)'!S12*100</f>
        <v>40400</v>
      </c>
      <c r="T12" s="32">
        <f>'수거개(발생수량 작성시트)'!T12*100</f>
        <v>30300</v>
      </c>
      <c r="U12" s="33">
        <f>'수거개(발생수량 작성시트)'!U12*20</f>
        <v>2260</v>
      </c>
    </row>
    <row r="13" spans="1:21" ht="20.25" customHeight="1">
      <c r="A13" s="30">
        <v>201111</v>
      </c>
      <c r="B13" s="31">
        <f t="shared" si="0"/>
        <v>178260</v>
      </c>
      <c r="C13" s="32">
        <f>'수거개(발생수량 작성시트)'!C13*100</f>
        <v>113200</v>
      </c>
      <c r="D13" s="32">
        <f>'수거개(발생수량 작성시트)'!D13*100</f>
        <v>63400</v>
      </c>
      <c r="E13" s="33">
        <f>'수거개(발생수량 작성시트)'!E13*20</f>
        <v>1660</v>
      </c>
      <c r="F13" s="32">
        <f t="shared" si="1"/>
        <v>82100</v>
      </c>
      <c r="G13" s="32">
        <f>'수거개(발생수량 작성시트)'!G13*100</f>
        <v>58400</v>
      </c>
      <c r="H13" s="32">
        <f>'수거개(발생수량 작성시트)'!H13*100</f>
        <v>23400</v>
      </c>
      <c r="I13" s="33">
        <f>'수거개(발생수량 작성시트)'!I13*20</f>
        <v>300</v>
      </c>
      <c r="J13" s="32">
        <f t="shared" si="2"/>
        <v>30880</v>
      </c>
      <c r="K13" s="32">
        <f>'수거개(발생수량 작성시트)'!K13*100</f>
        <v>15500</v>
      </c>
      <c r="L13" s="32">
        <f>'수거개(발생수량 작성시트)'!L13*100</f>
        <v>15000</v>
      </c>
      <c r="M13" s="33">
        <f>'수거개(발생수량 작성시트)'!M13*20</f>
        <v>380</v>
      </c>
      <c r="N13" s="32">
        <f t="shared" si="3"/>
        <v>34200</v>
      </c>
      <c r="O13" s="32">
        <f>'수거개(발생수량 작성시트)'!O13*100</f>
        <v>21600</v>
      </c>
      <c r="P13" s="32">
        <f>'수거개(발생수량 작성시트)'!P13*100</f>
        <v>12600</v>
      </c>
      <c r="Q13" s="33">
        <f>'수거개(발생수량 작성시트)'!Q13*20</f>
        <v>0</v>
      </c>
      <c r="R13" s="32">
        <f t="shared" si="4"/>
        <v>31080</v>
      </c>
      <c r="S13" s="32">
        <f>'수거개(발생수량 작성시트)'!S13*100</f>
        <v>17700</v>
      </c>
      <c r="T13" s="32">
        <f>'수거개(발생수량 작성시트)'!T13*100</f>
        <v>12400</v>
      </c>
      <c r="U13" s="33">
        <f>'수거개(발생수량 작성시트)'!U13*20</f>
        <v>980</v>
      </c>
    </row>
    <row r="14" spans="1:21" ht="20.25" customHeight="1">
      <c r="A14" s="23">
        <v>201112</v>
      </c>
      <c r="B14" s="34">
        <f t="shared" si="0"/>
        <v>61060</v>
      </c>
      <c r="C14" s="35">
        <f>'수거개(발생수량 작성시트)'!C14*100</f>
        <v>44400</v>
      </c>
      <c r="D14" s="35">
        <f>'수거개(발생수량 작성시트)'!D14*100</f>
        <v>16500</v>
      </c>
      <c r="E14" s="36">
        <f>'수거개(발생수량 작성시트)'!E14*20</f>
        <v>160</v>
      </c>
      <c r="F14" s="35">
        <f t="shared" si="1"/>
        <v>36140</v>
      </c>
      <c r="G14" s="35">
        <f>'수거개(발생수량 작성시트)'!G14*100</f>
        <v>27000</v>
      </c>
      <c r="H14" s="35">
        <f>'수거개(발생수량 작성시트)'!H14*100</f>
        <v>9100</v>
      </c>
      <c r="I14" s="36">
        <f>'수거개(발생수량 작성시트)'!I14*20</f>
        <v>40</v>
      </c>
      <c r="J14" s="35">
        <f t="shared" si="2"/>
        <v>12100</v>
      </c>
      <c r="K14" s="35">
        <f>'수거개(발생수량 작성시트)'!K14*100</f>
        <v>7700</v>
      </c>
      <c r="L14" s="35">
        <f>'수거개(발생수량 작성시트)'!L14*100</f>
        <v>4300</v>
      </c>
      <c r="M14" s="36">
        <f>'수거개(발생수량 작성시트)'!M14*20</f>
        <v>100</v>
      </c>
      <c r="N14" s="35">
        <f t="shared" si="3"/>
        <v>7600</v>
      </c>
      <c r="O14" s="35">
        <f>'수거개(발생수량 작성시트)'!O14*100</f>
        <v>5200</v>
      </c>
      <c r="P14" s="35">
        <f>'수거개(발생수량 작성시트)'!P14*100</f>
        <v>2400</v>
      </c>
      <c r="Q14" s="36">
        <f>'수거개(발생수량 작성시트)'!Q14*20</f>
        <v>0</v>
      </c>
      <c r="R14" s="35">
        <f t="shared" si="4"/>
        <v>5220</v>
      </c>
      <c r="S14" s="35">
        <f>'수거개(발생수량 작성시트)'!S14*100</f>
        <v>4500</v>
      </c>
      <c r="T14" s="35">
        <f>'수거개(발생수량 작성시트)'!T14*100</f>
        <v>700</v>
      </c>
      <c r="U14" s="36">
        <f>'수거개(발생수량 작성시트)'!U14*20</f>
        <v>20</v>
      </c>
    </row>
    <row r="15" spans="1:21" ht="20.25" customHeight="1">
      <c r="A15" s="30">
        <v>201201</v>
      </c>
      <c r="B15" s="31">
        <f t="shared" si="0"/>
        <v>65400</v>
      </c>
      <c r="C15" s="32">
        <f>'수거개(발생수량 작성시트)'!C15*100</f>
        <v>48600</v>
      </c>
      <c r="D15" s="32">
        <f>'수거개(발생수량 작성시트)'!D15*100</f>
        <v>15900</v>
      </c>
      <c r="E15" s="33">
        <f>'수거개(발생수량 작성시트)'!E15*20</f>
        <v>900</v>
      </c>
      <c r="F15" s="32">
        <f t="shared" si="1"/>
        <v>28640</v>
      </c>
      <c r="G15" s="32">
        <f>'수거개(발생수량 작성시트)'!G15*100</f>
        <v>22300</v>
      </c>
      <c r="H15" s="32">
        <f>'수거개(발생수량 작성시트)'!H15*100</f>
        <v>6300</v>
      </c>
      <c r="I15" s="33">
        <f>'수거개(발생수량 작성시트)'!I15*20</f>
        <v>40</v>
      </c>
      <c r="J15" s="32">
        <f t="shared" si="2"/>
        <v>10000</v>
      </c>
      <c r="K15" s="32">
        <f>'수거개(발생수량 작성시트)'!K15*100</f>
        <v>6700</v>
      </c>
      <c r="L15" s="32">
        <f>'수거개(발생수량 작성시트)'!L15*100</f>
        <v>3300</v>
      </c>
      <c r="M15" s="33">
        <f>'수거개(발생수량 작성시트)'!M15*20</f>
        <v>0</v>
      </c>
      <c r="N15" s="32">
        <f t="shared" si="3"/>
        <v>7600</v>
      </c>
      <c r="O15" s="32">
        <f>'수거개(발생수량 작성시트)'!O15*100</f>
        <v>5300</v>
      </c>
      <c r="P15" s="32">
        <f>'수거개(발생수량 작성시트)'!P15*100</f>
        <v>2300</v>
      </c>
      <c r="Q15" s="33">
        <f>'수거개(발생수량 작성시트)'!Q15*20</f>
        <v>0</v>
      </c>
      <c r="R15" s="32">
        <f t="shared" si="4"/>
        <v>19160</v>
      </c>
      <c r="S15" s="32">
        <f>'수거개(발생수량 작성시트)'!S15*100</f>
        <v>14300</v>
      </c>
      <c r="T15" s="32">
        <f>'수거개(발생수량 작성시트)'!T15*100</f>
        <v>4000</v>
      </c>
      <c r="U15" s="33">
        <f>'수거개(발생수량 작성시트)'!U15*20</f>
        <v>860</v>
      </c>
    </row>
    <row r="16" spans="1:21" ht="20.25" customHeight="1">
      <c r="A16" s="30">
        <v>201202</v>
      </c>
      <c r="B16" s="31">
        <f t="shared" si="0"/>
        <v>52980</v>
      </c>
      <c r="C16" s="32">
        <f>'수거개(발생수량 작성시트)'!C16*100</f>
        <v>36700</v>
      </c>
      <c r="D16" s="32">
        <f>'수거개(발생수량 작성시트)'!D16*100</f>
        <v>16200</v>
      </c>
      <c r="E16" s="33">
        <f>'수거개(발생수량 작성시트)'!E16*20</f>
        <v>80</v>
      </c>
      <c r="F16" s="32">
        <f t="shared" si="1"/>
        <v>27700</v>
      </c>
      <c r="G16" s="32">
        <f>'수거개(발생수량 작성시트)'!G16*100</f>
        <v>19900</v>
      </c>
      <c r="H16" s="32">
        <f>'수거개(발생수량 작성시트)'!H16*100</f>
        <v>7800</v>
      </c>
      <c r="I16" s="33">
        <f>'수거개(발생수량 작성시트)'!I16*20</f>
        <v>0</v>
      </c>
      <c r="J16" s="32">
        <f t="shared" si="2"/>
        <v>9480</v>
      </c>
      <c r="K16" s="32">
        <f>'수거개(발생수량 작성시트)'!K16*100</f>
        <v>5500</v>
      </c>
      <c r="L16" s="32">
        <f>'수거개(발생수량 작성시트)'!L16*100</f>
        <v>3900</v>
      </c>
      <c r="M16" s="33">
        <f>'수거개(발생수량 작성시트)'!M16*20</f>
        <v>80</v>
      </c>
      <c r="N16" s="32">
        <f t="shared" si="3"/>
        <v>5900</v>
      </c>
      <c r="O16" s="32">
        <f>'수거개(발생수량 작성시트)'!O16*100</f>
        <v>3900</v>
      </c>
      <c r="P16" s="32">
        <f>'수거개(발생수량 작성시트)'!P16*100</f>
        <v>2000</v>
      </c>
      <c r="Q16" s="33">
        <f>'수거개(발생수량 작성시트)'!Q16*20</f>
        <v>0</v>
      </c>
      <c r="R16" s="32">
        <f t="shared" si="4"/>
        <v>9900</v>
      </c>
      <c r="S16" s="32">
        <f>'수거개(발생수량 작성시트)'!S16*100</f>
        <v>7400</v>
      </c>
      <c r="T16" s="32">
        <f>'수거개(발생수량 작성시트)'!T16*100</f>
        <v>2500</v>
      </c>
      <c r="U16" s="33">
        <f>'수거개(발생수량 작성시트)'!U16*20</f>
        <v>0</v>
      </c>
    </row>
    <row r="17" spans="1:21" ht="20.25" customHeight="1">
      <c r="A17" s="30">
        <v>201203</v>
      </c>
      <c r="B17" s="31">
        <f t="shared" si="0"/>
        <v>98680</v>
      </c>
      <c r="C17" s="32">
        <f>'수거개(발생수량 작성시트)'!C17*100</f>
        <v>62200</v>
      </c>
      <c r="D17" s="32">
        <f>'수거개(발생수량 작성시트)'!D17*100</f>
        <v>36400</v>
      </c>
      <c r="E17" s="33">
        <f>'수거개(발생수량 작성시트)'!E17*20</f>
        <v>80</v>
      </c>
      <c r="F17" s="32">
        <f t="shared" si="1"/>
        <v>53400</v>
      </c>
      <c r="G17" s="32">
        <f>'수거개(발생수량 작성시트)'!G17*100</f>
        <v>34300</v>
      </c>
      <c r="H17" s="32">
        <f>'수거개(발생수량 작성시트)'!H17*100</f>
        <v>19100</v>
      </c>
      <c r="I17" s="33">
        <f>'수거개(발생수량 작성시트)'!I17*20</f>
        <v>0</v>
      </c>
      <c r="J17" s="32">
        <f t="shared" si="2"/>
        <v>24080</v>
      </c>
      <c r="K17" s="32">
        <f>'수거개(발생수량 작성시트)'!K17*100</f>
        <v>14200</v>
      </c>
      <c r="L17" s="32">
        <f>'수거개(발생수량 작성시트)'!L17*100</f>
        <v>9800</v>
      </c>
      <c r="M17" s="33">
        <f>'수거개(발생수량 작성시트)'!M17*20</f>
        <v>80</v>
      </c>
      <c r="N17" s="32">
        <f t="shared" si="3"/>
        <v>12300</v>
      </c>
      <c r="O17" s="32">
        <f>'수거개(발생수량 작성시트)'!O17*100</f>
        <v>7900</v>
      </c>
      <c r="P17" s="32">
        <f>'수거개(발생수량 작성시트)'!P17*100</f>
        <v>4400</v>
      </c>
      <c r="Q17" s="33">
        <f>'수거개(발생수량 작성시트)'!Q17*20</f>
        <v>0</v>
      </c>
      <c r="R17" s="32">
        <f t="shared" si="4"/>
        <v>8900</v>
      </c>
      <c r="S17" s="32">
        <f>'수거개(발생수량 작성시트)'!S17*100</f>
        <v>5800</v>
      </c>
      <c r="T17" s="32">
        <f>'수거개(발생수량 작성시트)'!T17*100</f>
        <v>3100</v>
      </c>
      <c r="U17" s="33">
        <f>'수거개(발생수량 작성시트)'!U17*20</f>
        <v>0</v>
      </c>
    </row>
    <row r="18" spans="1:21" ht="20.25" customHeight="1">
      <c r="A18" s="30">
        <v>201204</v>
      </c>
      <c r="B18" s="31">
        <f t="shared" si="0"/>
        <v>181440</v>
      </c>
      <c r="C18" s="32">
        <f>'수거개(발생수량 작성시트)'!C18*100</f>
        <v>113400</v>
      </c>
      <c r="D18" s="32">
        <f>'수거개(발생수량 작성시트)'!D18*100</f>
        <v>67500</v>
      </c>
      <c r="E18" s="33">
        <f>'수거개(발생수량 작성시트)'!E18*20</f>
        <v>540</v>
      </c>
      <c r="F18" s="32">
        <f t="shared" si="1"/>
        <v>105780</v>
      </c>
      <c r="G18" s="32">
        <f>'수거개(발생수량 작성시트)'!G18*100</f>
        <v>68000</v>
      </c>
      <c r="H18" s="32">
        <f>'수거개(발생수량 작성시트)'!H18*100</f>
        <v>37700</v>
      </c>
      <c r="I18" s="33">
        <f>'수거개(발생수량 작성시트)'!I18*20</f>
        <v>80</v>
      </c>
      <c r="J18" s="32">
        <f t="shared" si="2"/>
        <v>42980</v>
      </c>
      <c r="K18" s="32">
        <f>'수거개(발생수량 작성시트)'!K18*100</f>
        <v>25400</v>
      </c>
      <c r="L18" s="32">
        <f>'수거개(발생수량 작성시트)'!L18*100</f>
        <v>17200</v>
      </c>
      <c r="M18" s="33">
        <f>'수거개(발생수량 작성시트)'!M18*20</f>
        <v>380</v>
      </c>
      <c r="N18" s="32">
        <f t="shared" si="3"/>
        <v>23300</v>
      </c>
      <c r="O18" s="32">
        <f>'수거개(발생수량 작성시트)'!O18*100</f>
        <v>13200</v>
      </c>
      <c r="P18" s="32">
        <f>'수거개(발생수량 작성시트)'!P18*100</f>
        <v>10100</v>
      </c>
      <c r="Q18" s="33">
        <f>'수거개(발생수량 작성시트)'!Q18*20</f>
        <v>0</v>
      </c>
      <c r="R18" s="32">
        <f t="shared" si="4"/>
        <v>9380</v>
      </c>
      <c r="S18" s="32">
        <f>'수거개(발생수량 작성시트)'!S18*100</f>
        <v>6800</v>
      </c>
      <c r="T18" s="32">
        <f>'수거개(발생수량 작성시트)'!T18*100</f>
        <v>2500</v>
      </c>
      <c r="U18" s="33">
        <f>'수거개(발생수량 작성시트)'!U18*20</f>
        <v>80</v>
      </c>
    </row>
    <row r="19" spans="1:21" ht="20.25" customHeight="1">
      <c r="A19" s="30">
        <v>201205</v>
      </c>
      <c r="B19" s="31">
        <f t="shared" si="0"/>
        <v>497080</v>
      </c>
      <c r="C19" s="32">
        <f>'수거개(발생수량 작성시트)'!C19*100</f>
        <v>279600</v>
      </c>
      <c r="D19" s="32">
        <f>'수거개(발생수량 작성시트)'!D19*100</f>
        <v>210400</v>
      </c>
      <c r="E19" s="33">
        <f>'수거개(발생수량 작성시트)'!E19*20</f>
        <v>7080</v>
      </c>
      <c r="F19" s="32">
        <f t="shared" si="1"/>
        <v>253860</v>
      </c>
      <c r="G19" s="32">
        <f>'수거개(발생수량 작성시트)'!G19*100</f>
        <v>149100</v>
      </c>
      <c r="H19" s="32">
        <f>'수거개(발생수량 작성시트)'!H19*100</f>
        <v>103300</v>
      </c>
      <c r="I19" s="33">
        <f>'수거개(발생수량 작성시트)'!I19*20</f>
        <v>1460</v>
      </c>
      <c r="J19" s="32">
        <f t="shared" si="2"/>
        <v>117220</v>
      </c>
      <c r="K19" s="32">
        <f>'수거개(발생수량 작성시트)'!K19*100</f>
        <v>71400</v>
      </c>
      <c r="L19" s="32">
        <f>'수거개(발생수량 작성시트)'!L19*100</f>
        <v>44000</v>
      </c>
      <c r="M19" s="33">
        <f>'수거개(발생수량 작성시트)'!M19*20</f>
        <v>1820</v>
      </c>
      <c r="N19" s="32">
        <f t="shared" si="3"/>
        <v>29300</v>
      </c>
      <c r="O19" s="32">
        <f>'수거개(발생수량 작성시트)'!O19*100</f>
        <v>13300</v>
      </c>
      <c r="P19" s="32">
        <f>'수거개(발생수량 작성시트)'!P19*100</f>
        <v>16000</v>
      </c>
      <c r="Q19" s="33">
        <f>'수거개(발생수량 작성시트)'!Q19*20</f>
        <v>0</v>
      </c>
      <c r="R19" s="32">
        <f t="shared" si="4"/>
        <v>96700</v>
      </c>
      <c r="S19" s="32">
        <f>'수거개(발생수량 작성시트)'!S19*100</f>
        <v>45800</v>
      </c>
      <c r="T19" s="32">
        <f>'수거개(발생수량 작성시트)'!T19*100</f>
        <v>47100</v>
      </c>
      <c r="U19" s="33">
        <f>'수거개(발생수량 작성시트)'!U19*20</f>
        <v>3800</v>
      </c>
    </row>
    <row r="20" spans="1:21" ht="20.25" customHeight="1">
      <c r="A20" s="30">
        <v>201206</v>
      </c>
      <c r="B20" s="31">
        <f t="shared" si="0"/>
        <v>309680</v>
      </c>
      <c r="C20" s="32">
        <f>'수거개(발생수량 작성시트)'!C20*100</f>
        <v>172000</v>
      </c>
      <c r="D20" s="32">
        <f>'수거개(발생수량 작성시트)'!D20*100</f>
        <v>130800</v>
      </c>
      <c r="E20" s="33">
        <f>'수거개(발생수량 작성시트)'!E20*20</f>
        <v>6880</v>
      </c>
      <c r="F20" s="32">
        <f t="shared" si="1"/>
        <v>163160</v>
      </c>
      <c r="G20" s="32">
        <f>'수거개(발생수량 작성시트)'!G20*100</f>
        <v>96900</v>
      </c>
      <c r="H20" s="32">
        <f>'수거개(발생수량 작성시트)'!H20*100</f>
        <v>64800</v>
      </c>
      <c r="I20" s="33">
        <f>'수거개(발생수량 작성시트)'!I20*20</f>
        <v>1460</v>
      </c>
      <c r="J20" s="32">
        <f t="shared" si="2"/>
        <v>53240</v>
      </c>
      <c r="K20" s="32">
        <f>'수거개(발생수량 작성시트)'!K20*100</f>
        <v>32900</v>
      </c>
      <c r="L20" s="32">
        <f>'수거개(발생수량 작성시트)'!L20*100</f>
        <v>18800</v>
      </c>
      <c r="M20" s="33">
        <f>'수거개(발생수량 작성시트)'!M20*20</f>
        <v>1540</v>
      </c>
      <c r="N20" s="32">
        <f t="shared" si="3"/>
        <v>17500</v>
      </c>
      <c r="O20" s="32">
        <f>'수거개(발생수량 작성시트)'!O20*100</f>
        <v>7300</v>
      </c>
      <c r="P20" s="32">
        <f>'수거개(발생수량 작성시트)'!P20*100</f>
        <v>10200</v>
      </c>
      <c r="Q20" s="33">
        <f>'수거개(발생수량 작성시트)'!Q20*20</f>
        <v>0</v>
      </c>
      <c r="R20" s="32">
        <f t="shared" si="4"/>
        <v>75780</v>
      </c>
      <c r="S20" s="32">
        <f>'수거개(발생수량 작성시트)'!S20*100</f>
        <v>34900</v>
      </c>
      <c r="T20" s="32">
        <f>'수거개(발생수량 작성시트)'!T20*100</f>
        <v>37000</v>
      </c>
      <c r="U20" s="33">
        <f>'수거개(발생수량 작성시트)'!U20*20</f>
        <v>3880</v>
      </c>
    </row>
    <row r="21" spans="1:21" ht="20.25" customHeight="1">
      <c r="A21" s="30">
        <v>201207</v>
      </c>
      <c r="B21" s="31">
        <f t="shared" si="0"/>
        <v>188480</v>
      </c>
      <c r="C21" s="32">
        <f>'수거개(발생수량 작성시트)'!C21*100</f>
        <v>105600</v>
      </c>
      <c r="D21" s="32">
        <f>'수거개(발생수량 작성시트)'!D21*100</f>
        <v>78300</v>
      </c>
      <c r="E21" s="33">
        <f>'수거개(발생수량 작성시트)'!E21*20</f>
        <v>4580</v>
      </c>
      <c r="F21" s="32">
        <f t="shared" si="1"/>
        <v>92960</v>
      </c>
      <c r="G21" s="32">
        <f>'수거개(발생수량 작성시트)'!G21*100</f>
        <v>56700</v>
      </c>
      <c r="H21" s="32">
        <f>'수거개(발생수량 작성시트)'!H21*100</f>
        <v>35400</v>
      </c>
      <c r="I21" s="33">
        <f>'수거개(발생수량 작성시트)'!I21*20</f>
        <v>860</v>
      </c>
      <c r="J21" s="32">
        <f t="shared" si="2"/>
        <v>33880</v>
      </c>
      <c r="K21" s="32">
        <f>'수거개(발생수량 작성시트)'!K21*100</f>
        <v>20200</v>
      </c>
      <c r="L21" s="32">
        <f>'수거개(발생수량 작성시트)'!L21*100</f>
        <v>12500</v>
      </c>
      <c r="M21" s="33">
        <f>'수거개(발생수량 작성시트)'!M21*20</f>
        <v>1180</v>
      </c>
      <c r="N21" s="32">
        <f t="shared" si="3"/>
        <v>9100</v>
      </c>
      <c r="O21" s="32">
        <f>'수거개(발생수량 작성시트)'!O21*100</f>
        <v>4200</v>
      </c>
      <c r="P21" s="32">
        <f>'수거개(발생수량 작성시트)'!P21*100</f>
        <v>4900</v>
      </c>
      <c r="Q21" s="33">
        <f>'수거개(발생수량 작성시트)'!Q21*20</f>
        <v>0</v>
      </c>
      <c r="R21" s="32">
        <f t="shared" si="4"/>
        <v>52540</v>
      </c>
      <c r="S21" s="32">
        <f>'수거개(발생수량 작성시트)'!S21*100</f>
        <v>24500</v>
      </c>
      <c r="T21" s="32">
        <f>'수거개(발생수량 작성시트)'!T21*100</f>
        <v>25500</v>
      </c>
      <c r="U21" s="33">
        <f>'수거개(발생수량 작성시트)'!U21*20</f>
        <v>2540</v>
      </c>
    </row>
    <row r="22" spans="1:21" ht="20.25" customHeight="1">
      <c r="A22" s="30">
        <v>201208</v>
      </c>
      <c r="B22" s="31">
        <f t="shared" si="0"/>
        <v>160740</v>
      </c>
      <c r="C22" s="32">
        <f>'수거개(발생수량 작성시트)'!C22*100</f>
        <v>89700</v>
      </c>
      <c r="D22" s="32">
        <f>'수거개(발생수량 작성시트)'!D22*100</f>
        <v>67500</v>
      </c>
      <c r="E22" s="33">
        <f>'수거개(발생수량 작성시트)'!E22*20</f>
        <v>3540</v>
      </c>
      <c r="F22" s="32">
        <f t="shared" si="1"/>
        <v>75260</v>
      </c>
      <c r="G22" s="32">
        <f>'수거개(발생수량 작성시트)'!G22*100</f>
        <v>47900</v>
      </c>
      <c r="H22" s="32">
        <f>'수거개(발생수량 작성시트)'!H22*100</f>
        <v>26700</v>
      </c>
      <c r="I22" s="33">
        <f>'수거개(발생수량 작성시트)'!I22*20</f>
        <v>660</v>
      </c>
      <c r="J22" s="32">
        <f t="shared" si="2"/>
        <v>23700</v>
      </c>
      <c r="K22" s="32">
        <f>'수거개(발생수량 작성시트)'!K22*100</f>
        <v>14400</v>
      </c>
      <c r="L22" s="32">
        <f>'수거개(발생수량 작성시트)'!L22*100</f>
        <v>8600</v>
      </c>
      <c r="M22" s="33">
        <f>'수거개(발생수량 작성시트)'!M22*20</f>
        <v>700</v>
      </c>
      <c r="N22" s="32">
        <f t="shared" si="3"/>
        <v>9300</v>
      </c>
      <c r="O22" s="32">
        <f>'수거개(발생수량 작성시트)'!O22*100</f>
        <v>4500</v>
      </c>
      <c r="P22" s="32">
        <f>'수거개(발생수량 작성시트)'!P22*100</f>
        <v>4800</v>
      </c>
      <c r="Q22" s="33">
        <f>'수거개(발생수량 작성시트)'!Q22*20</f>
        <v>0</v>
      </c>
      <c r="R22" s="32">
        <f t="shared" si="4"/>
        <v>52480</v>
      </c>
      <c r="S22" s="32">
        <f>'수거개(발생수량 작성시트)'!S22*100</f>
        <v>22900</v>
      </c>
      <c r="T22" s="32">
        <f>'수거개(발생수량 작성시트)'!T22*100</f>
        <v>27400</v>
      </c>
      <c r="U22" s="33">
        <f>'수거개(발생수량 작성시트)'!U22*20</f>
        <v>2180</v>
      </c>
    </row>
    <row r="23" spans="1:21" ht="20.25" customHeight="1">
      <c r="A23" s="30">
        <v>201209</v>
      </c>
      <c r="B23" s="31">
        <f t="shared" si="0"/>
        <v>265780</v>
      </c>
      <c r="C23" s="32">
        <f>'수거개(발생수량 작성시트)'!C23*100</f>
        <v>156100</v>
      </c>
      <c r="D23" s="32">
        <f>'수거개(발생수량 작성시트)'!D23*100</f>
        <v>105800</v>
      </c>
      <c r="E23" s="33">
        <f>'수거개(발생수량 작성시트)'!E23*20</f>
        <v>3880</v>
      </c>
      <c r="F23" s="32">
        <f t="shared" si="1"/>
        <v>116460</v>
      </c>
      <c r="G23" s="32">
        <f>'수거개(발생수량 작성시트)'!G23*100</f>
        <v>77300</v>
      </c>
      <c r="H23" s="32">
        <f>'수거개(발생수량 작성시트)'!H23*100</f>
        <v>38800</v>
      </c>
      <c r="I23" s="33">
        <f>'수거개(발생수량 작성시트)'!I23*20</f>
        <v>360</v>
      </c>
      <c r="J23" s="32">
        <f t="shared" si="2"/>
        <v>50040</v>
      </c>
      <c r="K23" s="32">
        <f>'수거개(발생수량 작성시트)'!K23*100</f>
        <v>31800</v>
      </c>
      <c r="L23" s="32">
        <f>'수거개(발생수량 작성시트)'!L23*100</f>
        <v>17200</v>
      </c>
      <c r="M23" s="33">
        <f>'수거개(발생수량 작성시트)'!M23*20</f>
        <v>1040</v>
      </c>
      <c r="N23" s="32">
        <f t="shared" si="3"/>
        <v>29200</v>
      </c>
      <c r="O23" s="32">
        <f>'수거개(발생수량 작성시트)'!O23*100</f>
        <v>14200</v>
      </c>
      <c r="P23" s="32">
        <f>'수거개(발생수량 작성시트)'!P23*100</f>
        <v>15000</v>
      </c>
      <c r="Q23" s="33">
        <f>'수거개(발생수량 작성시트)'!Q23*20</f>
        <v>0</v>
      </c>
      <c r="R23" s="32">
        <f t="shared" si="4"/>
        <v>70080</v>
      </c>
      <c r="S23" s="32">
        <f>'수거개(발생수량 작성시트)'!S23*100</f>
        <v>32800</v>
      </c>
      <c r="T23" s="32">
        <f>'수거개(발생수량 작성시트)'!T23*100</f>
        <v>34800</v>
      </c>
      <c r="U23" s="33">
        <f>'수거개(발생수량 작성시트)'!U23*20</f>
        <v>2480</v>
      </c>
    </row>
    <row r="24" spans="1:21" ht="20.25" customHeight="1">
      <c r="A24" s="30">
        <v>201210</v>
      </c>
      <c r="B24" s="31">
        <f t="shared" si="0"/>
        <v>497120</v>
      </c>
      <c r="C24" s="32">
        <f>'수거개(발생수량 작성시트)'!C24*100</f>
        <v>296300</v>
      </c>
      <c r="D24" s="32">
        <f>'수거개(발생수량 작성시트)'!D24*100</f>
        <v>194700</v>
      </c>
      <c r="E24" s="33">
        <f>'수거개(발생수량 작성시트)'!E24*20</f>
        <v>6120</v>
      </c>
      <c r="F24" s="32">
        <f t="shared" si="1"/>
        <v>155620</v>
      </c>
      <c r="G24" s="32">
        <f>'수거개(발생수량 작성시트)'!G24*100</f>
        <v>97200</v>
      </c>
      <c r="H24" s="32">
        <f>'수거개(발생수량 작성시트)'!H24*100</f>
        <v>57300</v>
      </c>
      <c r="I24" s="33">
        <f>'수거개(발생수량 작성시트)'!I24*20</f>
        <v>1120</v>
      </c>
      <c r="J24" s="32">
        <f t="shared" si="2"/>
        <v>99560</v>
      </c>
      <c r="K24" s="32">
        <f>'수거개(발생수량 작성시트)'!K24*100</f>
        <v>64200</v>
      </c>
      <c r="L24" s="32">
        <f>'수거개(발생수량 작성시트)'!L24*100</f>
        <v>33800</v>
      </c>
      <c r="M24" s="33">
        <f>'수거개(발생수량 작성시트)'!M24*20</f>
        <v>1560</v>
      </c>
      <c r="N24" s="32">
        <f t="shared" si="3"/>
        <v>143860</v>
      </c>
      <c r="O24" s="32">
        <f>'수거개(발생수량 작성시트)'!O24*100</f>
        <v>85500</v>
      </c>
      <c r="P24" s="32">
        <f>'수거개(발생수량 작성시트)'!P24*100</f>
        <v>58100</v>
      </c>
      <c r="Q24" s="33">
        <f>'수거개(발생수량 작성시트)'!Q24*20</f>
        <v>260</v>
      </c>
      <c r="R24" s="32">
        <f t="shared" si="4"/>
        <v>98080</v>
      </c>
      <c r="S24" s="32">
        <f>'수거개(발생수량 작성시트)'!S24*100</f>
        <v>49400</v>
      </c>
      <c r="T24" s="32">
        <f>'수거개(발생수량 작성시트)'!T24*100</f>
        <v>45500</v>
      </c>
      <c r="U24" s="33">
        <f>'수거개(발생수량 작성시트)'!U24*20</f>
        <v>3180</v>
      </c>
    </row>
    <row r="25" spans="1:21" ht="20.25" customHeight="1">
      <c r="A25" s="30">
        <v>201211</v>
      </c>
      <c r="B25" s="31">
        <f t="shared" si="0"/>
        <v>141260</v>
      </c>
      <c r="C25" s="32">
        <f>'수거개(발생수량 작성시트)'!C25*100</f>
        <v>90100</v>
      </c>
      <c r="D25" s="32">
        <f>'수거개(발생수량 작성시트)'!D25*100</f>
        <v>49700</v>
      </c>
      <c r="E25" s="33">
        <f>'수거개(발생수량 작성시트)'!E25*20</f>
        <v>1460</v>
      </c>
      <c r="F25" s="32">
        <f t="shared" si="1"/>
        <v>47200</v>
      </c>
      <c r="G25" s="32">
        <f>'수거개(발생수량 작성시트)'!G25*100</f>
        <v>35900</v>
      </c>
      <c r="H25" s="32">
        <f>'수거개(발생수량 작성시트)'!H25*100</f>
        <v>11100</v>
      </c>
      <c r="I25" s="33">
        <f>'수거개(발생수량 작성시트)'!I25*20</f>
        <v>200</v>
      </c>
      <c r="J25" s="32">
        <f t="shared" si="2"/>
        <v>26160</v>
      </c>
      <c r="K25" s="32">
        <f>'수거개(발생수량 작성시트)'!K25*100</f>
        <v>17200</v>
      </c>
      <c r="L25" s="32">
        <f>'수거개(발생수량 작성시트)'!L25*100</f>
        <v>8600</v>
      </c>
      <c r="M25" s="33">
        <f>'수거개(발생수량 작성시트)'!M25*20</f>
        <v>360</v>
      </c>
      <c r="N25" s="32">
        <f t="shared" si="3"/>
        <v>32400</v>
      </c>
      <c r="O25" s="32">
        <f>'수거개(발생수량 작성시트)'!O25*100</f>
        <v>18200</v>
      </c>
      <c r="P25" s="32">
        <f>'수거개(발생수량 작성시트)'!P25*100</f>
        <v>14200</v>
      </c>
      <c r="Q25" s="33">
        <f>'수거개(발생수량 작성시트)'!Q25*20</f>
        <v>0</v>
      </c>
      <c r="R25" s="32">
        <f t="shared" si="4"/>
        <v>35500</v>
      </c>
      <c r="S25" s="32">
        <f>'수거개(발생수량 작성시트)'!S25*100</f>
        <v>18800</v>
      </c>
      <c r="T25" s="32">
        <f>'수거개(발생수량 작성시트)'!T25*100</f>
        <v>15800</v>
      </c>
      <c r="U25" s="33">
        <f>'수거개(발생수량 작성시트)'!U25*20</f>
        <v>900</v>
      </c>
    </row>
    <row r="26" spans="1:21" ht="20.25" customHeight="1">
      <c r="A26" s="30">
        <v>201212</v>
      </c>
      <c r="B26" s="31">
        <f t="shared" si="0"/>
        <v>48360</v>
      </c>
      <c r="C26" s="32">
        <f>'수거개(발생수량 작성시트)'!C26*100</f>
        <v>35100</v>
      </c>
      <c r="D26" s="32">
        <f>'수거개(발생수량 작성시트)'!D26*100</f>
        <v>13000</v>
      </c>
      <c r="E26" s="33">
        <f>'수거개(발생수량 작성시트)'!E26*20</f>
        <v>260</v>
      </c>
      <c r="F26" s="32">
        <f t="shared" si="1"/>
        <v>22340</v>
      </c>
      <c r="G26" s="32">
        <f>'수거개(발생수량 작성시트)'!G26*100</f>
        <v>17100</v>
      </c>
      <c r="H26" s="32">
        <f>'수거개(발생수량 작성시트)'!H26*100</f>
        <v>5200</v>
      </c>
      <c r="I26" s="33">
        <f>'수거개(발생수량 작성시트)'!I26*20</f>
        <v>40</v>
      </c>
      <c r="J26" s="32">
        <f t="shared" si="2"/>
        <v>13860</v>
      </c>
      <c r="K26" s="32">
        <f>'수거개(발생수량 작성시트)'!K26*100</f>
        <v>9400</v>
      </c>
      <c r="L26" s="32">
        <f>'수거개(발생수량 작성시트)'!L26*100</f>
        <v>4300</v>
      </c>
      <c r="M26" s="33">
        <f>'수거개(발생수량 작성시트)'!M26*20</f>
        <v>160</v>
      </c>
      <c r="N26" s="32">
        <f t="shared" si="3"/>
        <v>5800</v>
      </c>
      <c r="O26" s="32">
        <f>'수거개(발생수량 작성시트)'!O26*100</f>
        <v>4300</v>
      </c>
      <c r="P26" s="32">
        <f>'수거개(발생수량 작성시트)'!P26*100</f>
        <v>1500</v>
      </c>
      <c r="Q26" s="33">
        <f>'수거개(발생수량 작성시트)'!Q26*20</f>
        <v>0</v>
      </c>
      <c r="R26" s="32">
        <f t="shared" si="4"/>
        <v>6360</v>
      </c>
      <c r="S26" s="32">
        <f>'수거개(발생수량 작성시트)'!S26*100</f>
        <v>4300</v>
      </c>
      <c r="T26" s="32">
        <f>'수거개(발생수량 작성시트)'!T26*100</f>
        <v>2000</v>
      </c>
      <c r="U26" s="33">
        <f>'수거개(발생수량 작성시트)'!U26*20</f>
        <v>60</v>
      </c>
    </row>
    <row r="27" spans="1:21" ht="20.25" customHeight="1">
      <c r="A27" s="37">
        <v>201301</v>
      </c>
      <c r="B27" s="27">
        <f t="shared" si="0"/>
        <v>52120</v>
      </c>
      <c r="C27" s="27">
        <f>'수거개(발생수량 작성시트)'!C27*100</f>
        <v>37700</v>
      </c>
      <c r="D27" s="27">
        <f>'수거개(발생수량 작성시트)'!D27*100</f>
        <v>14200</v>
      </c>
      <c r="E27" s="28">
        <f>'수거개(발생수량 작성시트)'!E27*20</f>
        <v>220</v>
      </c>
      <c r="F27" s="27">
        <f t="shared" si="1"/>
        <v>15820</v>
      </c>
      <c r="G27" s="27">
        <f>'수거개(발생수량 작성시트)'!G27*100</f>
        <v>12400</v>
      </c>
      <c r="H27" s="27">
        <f>'수거개(발생수량 작성시트)'!H27*100</f>
        <v>3400</v>
      </c>
      <c r="I27" s="28">
        <f>'수거개(발생수량 작성시트)'!I27*20</f>
        <v>20</v>
      </c>
      <c r="J27" s="27">
        <f t="shared" si="2"/>
        <v>17000</v>
      </c>
      <c r="K27" s="27">
        <f>'수거개(발생수량 작성시트)'!K27*100</f>
        <v>12400</v>
      </c>
      <c r="L27" s="27">
        <f>'수거개(발생수량 작성시트)'!L27*100</f>
        <v>4400</v>
      </c>
      <c r="M27" s="28">
        <f>'수거개(발생수량 작성시트)'!M27*20</f>
        <v>200</v>
      </c>
      <c r="N27" s="27">
        <f t="shared" si="3"/>
        <v>4800</v>
      </c>
      <c r="O27" s="27">
        <f>'수거개(발생수량 작성시트)'!O27*100</f>
        <v>3400</v>
      </c>
      <c r="P27" s="27">
        <f>'수거개(발생수량 작성시트)'!P27*100</f>
        <v>1400</v>
      </c>
      <c r="Q27" s="28">
        <f>'수거개(발생수량 작성시트)'!Q27*20</f>
        <v>0</v>
      </c>
      <c r="R27" s="27">
        <f t="shared" si="4"/>
        <v>14500</v>
      </c>
      <c r="S27" s="27">
        <f>'수거개(발생수량 작성시트)'!S27*100</f>
        <v>9500</v>
      </c>
      <c r="T27" s="27">
        <f>'수거개(발생수량 작성시트)'!T27*100</f>
        <v>5000</v>
      </c>
      <c r="U27" s="28">
        <f>'수거개(발생수량 작성시트)'!U27*20</f>
        <v>0</v>
      </c>
    </row>
    <row r="28" spans="1:21" ht="20.25" customHeight="1">
      <c r="A28" s="38">
        <v>201302</v>
      </c>
      <c r="B28" s="32">
        <f t="shared" si="0"/>
        <v>35600</v>
      </c>
      <c r="C28" s="32">
        <f>'수거개(발생수량 작성시트)'!C28*100</f>
        <v>27100</v>
      </c>
      <c r="D28" s="32">
        <f>'수거개(발생수량 작성시트)'!D28*100</f>
        <v>8400</v>
      </c>
      <c r="E28" s="33">
        <f>'수거개(발생수량 작성시트)'!E28*20</f>
        <v>100</v>
      </c>
      <c r="F28" s="32">
        <f t="shared" si="1"/>
        <v>13300</v>
      </c>
      <c r="G28" s="32">
        <f>'수거개(발생수량 작성시트)'!G28*100</f>
        <v>9900</v>
      </c>
      <c r="H28" s="32">
        <f>'수거개(발생수량 작성시트)'!H28*100</f>
        <v>3400</v>
      </c>
      <c r="I28" s="33">
        <f>'수거개(발생수량 작성시트)'!I28*20</f>
        <v>0</v>
      </c>
      <c r="J28" s="32">
        <f t="shared" si="2"/>
        <v>14200</v>
      </c>
      <c r="K28" s="32">
        <f>'수거개(발생수량 작성시트)'!K28*100</f>
        <v>11100</v>
      </c>
      <c r="L28" s="32">
        <f>'수거개(발생수량 작성시트)'!L28*100</f>
        <v>3000</v>
      </c>
      <c r="M28" s="33">
        <f>'수거개(발생수량 작성시트)'!M28*20</f>
        <v>100</v>
      </c>
      <c r="N28" s="32">
        <f t="shared" si="3"/>
        <v>3800</v>
      </c>
      <c r="O28" s="32">
        <f>'수거개(발생수량 작성시트)'!O28*100</f>
        <v>2700</v>
      </c>
      <c r="P28" s="32">
        <f>'수거개(발생수량 작성시트)'!P28*100</f>
        <v>1100</v>
      </c>
      <c r="Q28" s="33">
        <f>'수거개(발생수량 작성시트)'!Q28*20</f>
        <v>0</v>
      </c>
      <c r="R28" s="32">
        <f t="shared" si="4"/>
        <v>4300</v>
      </c>
      <c r="S28" s="32">
        <f>'수거개(발생수량 작성시트)'!S28*100</f>
        <v>3400</v>
      </c>
      <c r="T28" s="32">
        <f>'수거개(발생수량 작성시트)'!T28*100</f>
        <v>900</v>
      </c>
      <c r="U28" s="33">
        <f>'수거개(발생수량 작성시트)'!U28*20</f>
        <v>0</v>
      </c>
    </row>
    <row r="29" spans="1:21" ht="20.25" customHeight="1">
      <c r="A29" s="38">
        <v>201303</v>
      </c>
      <c r="B29" s="32">
        <f t="shared" si="0"/>
        <v>95540</v>
      </c>
      <c r="C29" s="32">
        <f>'수거개(발생수량 작성시트)'!C29*100</f>
        <v>64300</v>
      </c>
      <c r="D29" s="32">
        <f>'수거개(발생수량 작성시트)'!D29*100</f>
        <v>30500</v>
      </c>
      <c r="E29" s="33">
        <f>'수거개(발생수량 작성시트)'!E29*20</f>
        <v>740</v>
      </c>
      <c r="F29" s="32">
        <f t="shared" si="1"/>
        <v>44000</v>
      </c>
      <c r="G29" s="32">
        <f>'수거개(발생수량 작성시트)'!G29*100</f>
        <v>31000</v>
      </c>
      <c r="H29" s="32">
        <f>'수거개(발생수량 작성시트)'!H29*100</f>
        <v>13000</v>
      </c>
      <c r="I29" s="33">
        <f>'수거개(발생수량 작성시트)'!I29*20</f>
        <v>0</v>
      </c>
      <c r="J29" s="32">
        <f t="shared" si="2"/>
        <v>31420</v>
      </c>
      <c r="K29" s="32">
        <f>'수거개(발생수량 작성시트)'!K29*100</f>
        <v>19500</v>
      </c>
      <c r="L29" s="32">
        <f>'수거개(발생수량 작성시트)'!L29*100</f>
        <v>11200</v>
      </c>
      <c r="M29" s="33">
        <f>'수거개(발생수량 작성시트)'!M29*20</f>
        <v>720</v>
      </c>
      <c r="N29" s="32">
        <f t="shared" si="3"/>
        <v>9300</v>
      </c>
      <c r="O29" s="32">
        <f>'수거개(발생수량 작성시트)'!O29*100</f>
        <v>6200</v>
      </c>
      <c r="P29" s="32">
        <f>'수거개(발생수량 작성시트)'!P29*100</f>
        <v>3100</v>
      </c>
      <c r="Q29" s="33">
        <f>'수거개(발생수량 작성시트)'!Q29*20</f>
        <v>0</v>
      </c>
      <c r="R29" s="32">
        <f t="shared" si="4"/>
        <v>10820</v>
      </c>
      <c r="S29" s="32">
        <f>'수거개(발생수량 작성시트)'!S29*100</f>
        <v>7600</v>
      </c>
      <c r="T29" s="32">
        <f>'수거개(발생수량 작성시트)'!T29*100</f>
        <v>3200</v>
      </c>
      <c r="U29" s="33">
        <f>'수거개(발생수량 작성시트)'!U29*20</f>
        <v>20</v>
      </c>
    </row>
    <row r="30" spans="1:21" ht="20.25" customHeight="1">
      <c r="A30" s="38">
        <v>201304</v>
      </c>
      <c r="B30" s="32">
        <f t="shared" si="0"/>
        <v>156220</v>
      </c>
      <c r="C30" s="32">
        <f>'수거개(발생수량 작성시트)'!C30*100</f>
        <v>98600</v>
      </c>
      <c r="D30" s="32">
        <f>'수거개(발생수량 작성시트)'!D30*100</f>
        <v>55700</v>
      </c>
      <c r="E30" s="33">
        <f>'수거개(발생수량 작성시트)'!E30*20</f>
        <v>1920</v>
      </c>
      <c r="F30" s="32">
        <f t="shared" si="1"/>
        <v>70640</v>
      </c>
      <c r="G30" s="32">
        <f>'수거개(발생수량 작성시트)'!G30*100</f>
        <v>50200</v>
      </c>
      <c r="H30" s="32">
        <f>'수거개(발생수량 작성시트)'!H30*100</f>
        <v>20400</v>
      </c>
      <c r="I30" s="33">
        <f>'수거개(발생수량 작성시트)'!I30*20</f>
        <v>40</v>
      </c>
      <c r="J30" s="32">
        <f t="shared" si="2"/>
        <v>44100</v>
      </c>
      <c r="K30" s="32">
        <f>'수거개(발생수량 작성시트)'!K30*100</f>
        <v>23300</v>
      </c>
      <c r="L30" s="32">
        <f>'수거개(발생수량 작성시트)'!L30*100</f>
        <v>19400</v>
      </c>
      <c r="M30" s="33">
        <f>'수거개(발생수량 작성시트)'!M30*20</f>
        <v>1400</v>
      </c>
      <c r="N30" s="32">
        <f t="shared" si="3"/>
        <v>13400</v>
      </c>
      <c r="O30" s="32">
        <f>'수거개(발생수량 작성시트)'!O30*100</f>
        <v>8600</v>
      </c>
      <c r="P30" s="32">
        <f>'수거개(발생수량 작성시트)'!P30*100</f>
        <v>4800</v>
      </c>
      <c r="Q30" s="33">
        <f>'수거개(발생수량 작성시트)'!Q30*20</f>
        <v>0</v>
      </c>
      <c r="R30" s="32">
        <f t="shared" si="4"/>
        <v>28080</v>
      </c>
      <c r="S30" s="32">
        <f>'수거개(발생수량 작성시트)'!S30*100</f>
        <v>16500</v>
      </c>
      <c r="T30" s="32">
        <f>'수거개(발생수량 작성시트)'!T30*100</f>
        <v>11100</v>
      </c>
      <c r="U30" s="33">
        <f>'수거개(발생수량 작성시트)'!U30*20</f>
        <v>480</v>
      </c>
    </row>
    <row r="31" spans="1:21" ht="20.25" customHeight="1">
      <c r="A31" s="38">
        <v>201305</v>
      </c>
      <c r="B31" s="32">
        <f t="shared" si="0"/>
        <v>406420</v>
      </c>
      <c r="C31" s="32">
        <f>'수거개(발생수량 작성시트)'!C31*100</f>
        <v>224900</v>
      </c>
      <c r="D31" s="32">
        <f>'수거개(발생수량 작성시트)'!D31*100</f>
        <v>174300</v>
      </c>
      <c r="E31" s="33">
        <f>'수거개(발생수량 작성시트)'!E31*20</f>
        <v>7220</v>
      </c>
      <c r="F31" s="32">
        <f t="shared" si="1"/>
        <v>186900</v>
      </c>
      <c r="G31" s="32">
        <f>'수거개(발생수량 작성시트)'!G31*100</f>
        <v>117700</v>
      </c>
      <c r="H31" s="32">
        <f>'수거개(발생수량 작성시트)'!H31*100</f>
        <v>68000</v>
      </c>
      <c r="I31" s="33">
        <f>'수거개(발생수량 작성시트)'!I31*20</f>
        <v>1200</v>
      </c>
      <c r="J31" s="32">
        <f t="shared" si="2"/>
        <v>109400</v>
      </c>
      <c r="K31" s="32">
        <f>'수거개(발생수량 작성시트)'!K31*100</f>
        <v>48500</v>
      </c>
      <c r="L31" s="32">
        <f>'수거개(발생수량 작성시트)'!L31*100</f>
        <v>57800</v>
      </c>
      <c r="M31" s="33">
        <f>'수거개(발생수량 작성시트)'!M31*20</f>
        <v>3100</v>
      </c>
      <c r="N31" s="32">
        <f t="shared" si="3"/>
        <v>23100</v>
      </c>
      <c r="O31" s="32">
        <f>'수거개(발생수량 작성시트)'!O31*100</f>
        <v>12600</v>
      </c>
      <c r="P31" s="32">
        <f>'수거개(발생수량 작성시트)'!P31*100</f>
        <v>10500</v>
      </c>
      <c r="Q31" s="33">
        <f>'수거개(발생수량 작성시트)'!Q31*20</f>
        <v>0</v>
      </c>
      <c r="R31" s="32">
        <f t="shared" si="4"/>
        <v>87020</v>
      </c>
      <c r="S31" s="32">
        <f>'수거개(발생수량 작성시트)'!S31*100</f>
        <v>46100</v>
      </c>
      <c r="T31" s="32">
        <f>'수거개(발생수량 작성시트)'!T31*100</f>
        <v>38000</v>
      </c>
      <c r="U31" s="33">
        <f>'수거개(발생수량 작성시트)'!U31*20</f>
        <v>2920</v>
      </c>
    </row>
    <row r="32" spans="1:21" ht="20.25" customHeight="1">
      <c r="A32" s="38">
        <v>201306</v>
      </c>
      <c r="B32" s="32">
        <f t="shared" si="0"/>
        <v>282880</v>
      </c>
      <c r="C32" s="32">
        <f>'수거개(발생수량 작성시트)'!C32*100</f>
        <v>157500</v>
      </c>
      <c r="D32" s="32">
        <f>'수거개(발생수량 작성시트)'!D32*100</f>
        <v>118600</v>
      </c>
      <c r="E32" s="33">
        <f>'수거개(발생수량 작성시트)'!E32*20</f>
        <v>6780</v>
      </c>
      <c r="F32" s="32">
        <f t="shared" si="1"/>
        <v>131960</v>
      </c>
      <c r="G32" s="32">
        <f>'수거개(발생수량 작성시트)'!G32*100</f>
        <v>86800</v>
      </c>
      <c r="H32" s="32">
        <f>'수거개(발생수량 작성시트)'!H32*100</f>
        <v>44200</v>
      </c>
      <c r="I32" s="33">
        <f>'수거개(발생수량 작성시트)'!I32*20</f>
        <v>960</v>
      </c>
      <c r="J32" s="32">
        <f t="shared" si="2"/>
        <v>66720</v>
      </c>
      <c r="K32" s="32">
        <f>'수거개(발생수량 작성시트)'!K32*100</f>
        <v>28200</v>
      </c>
      <c r="L32" s="32">
        <f>'수거개(발생수량 작성시트)'!L32*100</f>
        <v>35600</v>
      </c>
      <c r="M32" s="33">
        <f>'수거개(발생수량 작성시트)'!M32*20</f>
        <v>2920</v>
      </c>
      <c r="N32" s="32">
        <f t="shared" si="3"/>
        <v>12200</v>
      </c>
      <c r="O32" s="32">
        <f>'수거개(발생수량 작성시트)'!O32*100</f>
        <v>6800</v>
      </c>
      <c r="P32" s="32">
        <f>'수거개(발생수량 작성시트)'!P32*100</f>
        <v>5400</v>
      </c>
      <c r="Q32" s="33">
        <f>'수거개(발생수량 작성시트)'!Q32*20</f>
        <v>0</v>
      </c>
      <c r="R32" s="32">
        <f t="shared" si="4"/>
        <v>72000</v>
      </c>
      <c r="S32" s="32">
        <f>'수거개(발생수량 작성시트)'!S32*100</f>
        <v>35700</v>
      </c>
      <c r="T32" s="32">
        <f>'수거개(발생수량 작성시트)'!T32*100</f>
        <v>33400</v>
      </c>
      <c r="U32" s="33">
        <f>'수거개(발생수량 작성시트)'!U32*20</f>
        <v>2900</v>
      </c>
    </row>
    <row r="33" spans="1:21" ht="20.25" customHeight="1">
      <c r="A33" s="38">
        <v>201307</v>
      </c>
      <c r="B33" s="32">
        <f t="shared" si="0"/>
        <v>135940</v>
      </c>
      <c r="C33" s="32">
        <f>'수거개(발생수량 작성시트)'!C33*100</f>
        <v>80300</v>
      </c>
      <c r="D33" s="32">
        <f>'수거개(발생수량 작성시트)'!D33*100</f>
        <v>52900</v>
      </c>
      <c r="E33" s="33">
        <f>'수거개(발생수량 작성시트)'!E33*20</f>
        <v>2740</v>
      </c>
      <c r="F33" s="32">
        <f t="shared" si="1"/>
        <v>64600</v>
      </c>
      <c r="G33" s="32">
        <f>'수거개(발생수량 작성시트)'!G33*100</f>
        <v>45500</v>
      </c>
      <c r="H33" s="32">
        <f>'수거개(발생수량 작성시트)'!H33*100</f>
        <v>18800</v>
      </c>
      <c r="I33" s="33">
        <f>'수거개(발생수량 작성시트)'!I33*20</f>
        <v>300</v>
      </c>
      <c r="J33" s="32">
        <f t="shared" si="2"/>
        <v>31180</v>
      </c>
      <c r="K33" s="32">
        <f>'수거개(발생수량 작성시트)'!K33*100</f>
        <v>13600</v>
      </c>
      <c r="L33" s="32">
        <f>'수거개(발생수량 작성시트)'!L33*100</f>
        <v>16400</v>
      </c>
      <c r="M33" s="33">
        <f>'수거개(발생수량 작성시트)'!M33*20</f>
        <v>1180</v>
      </c>
      <c r="N33" s="32">
        <f t="shared" si="3"/>
        <v>6200</v>
      </c>
      <c r="O33" s="32">
        <f>'수거개(발생수량 작성시트)'!O33*100</f>
        <v>4100</v>
      </c>
      <c r="P33" s="32">
        <f>'수거개(발생수량 작성시트)'!P33*100</f>
        <v>2100</v>
      </c>
      <c r="Q33" s="33">
        <f>'수거개(발생수량 작성시트)'!Q33*20</f>
        <v>0</v>
      </c>
      <c r="R33" s="32">
        <f t="shared" si="4"/>
        <v>33960</v>
      </c>
      <c r="S33" s="32">
        <f>'수거개(발생수량 작성시트)'!S33*100</f>
        <v>17100</v>
      </c>
      <c r="T33" s="32">
        <f>'수거개(발생수량 작성시트)'!T33*100</f>
        <v>15600</v>
      </c>
      <c r="U33" s="33">
        <f>'수거개(발생수량 작성시트)'!U33*20</f>
        <v>1260</v>
      </c>
    </row>
    <row r="34" spans="1:21" ht="20.25" customHeight="1">
      <c r="A34" s="38">
        <v>201308</v>
      </c>
      <c r="B34" s="32">
        <f t="shared" si="0"/>
        <v>171300</v>
      </c>
      <c r="C34" s="32">
        <f>'수거개(발생수량 작성시트)'!C34*100</f>
        <v>98700</v>
      </c>
      <c r="D34" s="32">
        <f>'수거개(발생수량 작성시트)'!D34*100</f>
        <v>68900</v>
      </c>
      <c r="E34" s="33">
        <f>'수거개(발생수량 작성시트)'!E34*20</f>
        <v>3700</v>
      </c>
      <c r="F34" s="32">
        <f t="shared" si="1"/>
        <v>80120</v>
      </c>
      <c r="G34" s="32">
        <f>'수거개(발생수량 작성시트)'!G34*100</f>
        <v>55600</v>
      </c>
      <c r="H34" s="32">
        <f>'수거개(발생수량 작성시트)'!H34*100</f>
        <v>24100</v>
      </c>
      <c r="I34" s="33">
        <f>'수거개(발생수량 작성시트)'!I34*20</f>
        <v>420</v>
      </c>
      <c r="J34" s="32">
        <f t="shared" si="2"/>
        <v>30080</v>
      </c>
      <c r="K34" s="32">
        <f>'수거개(발생수량 작성시트)'!K34*100</f>
        <v>13600</v>
      </c>
      <c r="L34" s="32">
        <f>'수거개(발생수량 작성시트)'!L34*100</f>
        <v>15000</v>
      </c>
      <c r="M34" s="33">
        <f>'수거개(발생수량 작성시트)'!M34*20</f>
        <v>1480</v>
      </c>
      <c r="N34" s="32">
        <f t="shared" si="3"/>
        <v>4300</v>
      </c>
      <c r="O34" s="32">
        <f>'수거개(발생수량 작성시트)'!O34*100</f>
        <v>1900</v>
      </c>
      <c r="P34" s="32">
        <f>'수거개(발생수량 작성시트)'!P34*100</f>
        <v>2400</v>
      </c>
      <c r="Q34" s="33">
        <f>'수거개(발생수량 작성시트)'!Q34*20</f>
        <v>0</v>
      </c>
      <c r="R34" s="32">
        <f t="shared" si="4"/>
        <v>56800</v>
      </c>
      <c r="S34" s="32">
        <f>'수거개(발생수량 작성시트)'!S34*100</f>
        <v>27600</v>
      </c>
      <c r="T34" s="32">
        <f>'수거개(발생수량 작성시트)'!T34*100</f>
        <v>27400</v>
      </c>
      <c r="U34" s="33">
        <f>'수거개(발생수량 작성시트)'!U34*20</f>
        <v>1800</v>
      </c>
    </row>
    <row r="35" spans="1:21" ht="20.25" customHeight="1">
      <c r="A35" s="38">
        <v>201309</v>
      </c>
      <c r="B35" s="32">
        <f t="shared" ref="B35:B62" si="5">SUM(C35:E35)</f>
        <v>276240</v>
      </c>
      <c r="C35" s="32">
        <f>'수거개(발생수량 작성시트)'!C35*100</f>
        <v>167200</v>
      </c>
      <c r="D35" s="32">
        <f>'수거개(발생수량 작성시트)'!D35*100</f>
        <v>105800</v>
      </c>
      <c r="E35" s="33">
        <f>'수거개(발생수량 작성시트)'!E35*20</f>
        <v>3240</v>
      </c>
      <c r="F35" s="32">
        <f t="shared" ref="F35:F66" si="6">SUM(G35:I35)</f>
        <v>122280</v>
      </c>
      <c r="G35" s="32">
        <f>'수거개(발생수량 작성시트)'!G35*100</f>
        <v>82800</v>
      </c>
      <c r="H35" s="32">
        <f>'수거개(발생수량 작성시트)'!H35*100</f>
        <v>39200</v>
      </c>
      <c r="I35" s="33">
        <f>'수거개(발생수량 작성시트)'!I35*20</f>
        <v>280</v>
      </c>
      <c r="J35" s="32">
        <f t="shared" ref="J35:J66" si="7">SUM(K35:M35)</f>
        <v>53980</v>
      </c>
      <c r="K35" s="32">
        <f>'수거개(발생수량 작성시트)'!K35*100</f>
        <v>27300</v>
      </c>
      <c r="L35" s="32">
        <f>'수거개(발생수량 작성시트)'!L35*100</f>
        <v>25400</v>
      </c>
      <c r="M35" s="33">
        <f>'수거개(발생수량 작성시트)'!M35*20</f>
        <v>1280</v>
      </c>
      <c r="N35" s="32">
        <f t="shared" ref="N35:N66" si="8">SUM(O35:Q35)</f>
        <v>34200</v>
      </c>
      <c r="O35" s="32">
        <f>'수거개(발생수량 작성시트)'!O35*100</f>
        <v>19800</v>
      </c>
      <c r="P35" s="32">
        <f>'수거개(발생수량 작성시트)'!P35*100</f>
        <v>14400</v>
      </c>
      <c r="Q35" s="33">
        <f>'수거개(발생수량 작성시트)'!Q35*20</f>
        <v>0</v>
      </c>
      <c r="R35" s="32">
        <f t="shared" ref="R35:R66" si="9">SUM(S35:U35)</f>
        <v>65780</v>
      </c>
      <c r="S35" s="32">
        <f>'수거개(발생수량 작성시트)'!S35*100</f>
        <v>37300</v>
      </c>
      <c r="T35" s="32">
        <f>'수거개(발생수량 작성시트)'!T35*100</f>
        <v>26800</v>
      </c>
      <c r="U35" s="33">
        <f>'수거개(발생수량 작성시트)'!U35*20</f>
        <v>1680</v>
      </c>
    </row>
    <row r="36" spans="1:21" ht="20.25" customHeight="1">
      <c r="A36" s="38">
        <v>201310</v>
      </c>
      <c r="B36" s="32">
        <f t="shared" si="5"/>
        <v>610100</v>
      </c>
      <c r="C36" s="32">
        <f>'수거개(발생수량 작성시트)'!C36*100</f>
        <v>392600</v>
      </c>
      <c r="D36" s="32">
        <f>'수거개(발생수량 작성시트)'!D36*100</f>
        <v>213000</v>
      </c>
      <c r="E36" s="33">
        <f>'수거개(발생수량 작성시트)'!E36*20</f>
        <v>4500</v>
      </c>
      <c r="F36" s="32">
        <f t="shared" si="6"/>
        <v>230700</v>
      </c>
      <c r="G36" s="32">
        <f>'수거개(발생수량 작성시트)'!G36*100</f>
        <v>170600</v>
      </c>
      <c r="H36" s="32">
        <f>'수거개(발생수량 작성시트)'!H36*100</f>
        <v>59500</v>
      </c>
      <c r="I36" s="33">
        <f>'수거개(발생수량 작성시트)'!I36*20</f>
        <v>600</v>
      </c>
      <c r="J36" s="32">
        <f t="shared" si="7"/>
        <v>120820</v>
      </c>
      <c r="K36" s="32">
        <f>'수거개(발생수량 작성시트)'!K36*100</f>
        <v>63300</v>
      </c>
      <c r="L36" s="32">
        <f>'수거개(발생수량 작성시트)'!L36*100</f>
        <v>55400</v>
      </c>
      <c r="M36" s="33">
        <f>'수거개(발생수량 작성시트)'!M36*20</f>
        <v>2120</v>
      </c>
      <c r="N36" s="32">
        <f t="shared" si="8"/>
        <v>166400</v>
      </c>
      <c r="O36" s="32">
        <f>'수거개(발생수량 작성시트)'!O36*100</f>
        <v>102900</v>
      </c>
      <c r="P36" s="32">
        <f>'수거개(발생수량 작성시트)'!P36*100</f>
        <v>63500</v>
      </c>
      <c r="Q36" s="33">
        <f>'수거개(발생수량 작성시트)'!Q36*20</f>
        <v>0</v>
      </c>
      <c r="R36" s="32">
        <f t="shared" si="9"/>
        <v>92180</v>
      </c>
      <c r="S36" s="32">
        <f>'수거개(발생수량 작성시트)'!S36*100</f>
        <v>55800</v>
      </c>
      <c r="T36" s="32">
        <f>'수거개(발생수량 작성시트)'!T36*100</f>
        <v>34600</v>
      </c>
      <c r="U36" s="33">
        <f>'수거개(발생수량 작성시트)'!U36*20</f>
        <v>1780</v>
      </c>
    </row>
    <row r="37" spans="1:21" ht="20.25" customHeight="1">
      <c r="A37" s="38">
        <v>201311</v>
      </c>
      <c r="B37" s="32">
        <f t="shared" si="5"/>
        <v>189860</v>
      </c>
      <c r="C37" s="32">
        <f>'수거개(발생수량 작성시트)'!C37*100</f>
        <v>114000</v>
      </c>
      <c r="D37" s="32">
        <f>'수거개(발생수량 작성시트)'!D37*100</f>
        <v>74100</v>
      </c>
      <c r="E37" s="33">
        <f>'수거개(발생수량 작성시트)'!E37*20</f>
        <v>1760</v>
      </c>
      <c r="F37" s="32">
        <f t="shared" si="6"/>
        <v>60200</v>
      </c>
      <c r="G37" s="32">
        <f>'수거개(발생수량 작성시트)'!G37*100</f>
        <v>39200</v>
      </c>
      <c r="H37" s="32">
        <f>'수거개(발생수량 작성시트)'!H37*100</f>
        <v>20900</v>
      </c>
      <c r="I37" s="33">
        <f>'수거개(발생수량 작성시트)'!I37*20</f>
        <v>100</v>
      </c>
      <c r="J37" s="32">
        <f t="shared" si="7"/>
        <v>46320</v>
      </c>
      <c r="K37" s="32">
        <f>'수거개(발생수량 작성시트)'!K37*100</f>
        <v>25600</v>
      </c>
      <c r="L37" s="32">
        <f>'수거개(발생수량 작성시트)'!L37*100</f>
        <v>20000</v>
      </c>
      <c r="M37" s="33">
        <f>'수거개(발생수량 작성시트)'!M37*20</f>
        <v>720</v>
      </c>
      <c r="N37" s="32">
        <f t="shared" si="8"/>
        <v>30600</v>
      </c>
      <c r="O37" s="32">
        <f>'수거개(발생수량 작성시트)'!O37*100</f>
        <v>20800</v>
      </c>
      <c r="P37" s="32">
        <f>'수거개(발생수량 작성시트)'!P37*100</f>
        <v>9800</v>
      </c>
      <c r="Q37" s="33">
        <f>'수거개(발생수량 작성시트)'!Q37*20</f>
        <v>0</v>
      </c>
      <c r="R37" s="32">
        <f t="shared" si="9"/>
        <v>52740</v>
      </c>
      <c r="S37" s="32">
        <f>'수거개(발생수량 작성시트)'!S37*100</f>
        <v>28400</v>
      </c>
      <c r="T37" s="32">
        <f>'수거개(발생수량 작성시트)'!T37*100</f>
        <v>23400</v>
      </c>
      <c r="U37" s="33">
        <f>'수거개(발생수량 작성시트)'!U37*20</f>
        <v>940</v>
      </c>
    </row>
    <row r="38" spans="1:21" ht="20.25" customHeight="1">
      <c r="A38" s="39">
        <v>201312</v>
      </c>
      <c r="B38" s="32">
        <f t="shared" si="5"/>
        <v>51020</v>
      </c>
      <c r="C38" s="32">
        <f>'수거개(발생수량 작성시트)'!C38*100</f>
        <v>36300</v>
      </c>
      <c r="D38" s="32">
        <f>'수거개(발생수량 작성시트)'!D38*100</f>
        <v>14500</v>
      </c>
      <c r="E38" s="33">
        <f>'수거개(발생수량 작성시트)'!E38*20</f>
        <v>220</v>
      </c>
      <c r="F38" s="32">
        <f t="shared" si="6"/>
        <v>24000</v>
      </c>
      <c r="G38" s="32">
        <f>'수거개(발생수량 작성시트)'!G38*100</f>
        <v>18600</v>
      </c>
      <c r="H38" s="32">
        <f>'수거개(발생수량 작성시트)'!H38*100</f>
        <v>5400</v>
      </c>
      <c r="I38" s="33">
        <f>'수거개(발생수량 작성시트)'!I38*20</f>
        <v>0</v>
      </c>
      <c r="J38" s="32">
        <f t="shared" si="7"/>
        <v>14620</v>
      </c>
      <c r="K38" s="32">
        <f>'수거개(발생수량 작성시트)'!K38*100</f>
        <v>9400</v>
      </c>
      <c r="L38" s="32">
        <f>'수거개(발생수량 작성시트)'!L38*100</f>
        <v>5000</v>
      </c>
      <c r="M38" s="33">
        <f>'수거개(발생수량 작성시트)'!M38*20</f>
        <v>220</v>
      </c>
      <c r="N38" s="32">
        <f t="shared" si="8"/>
        <v>4600</v>
      </c>
      <c r="O38" s="32">
        <f>'수거개(발생수량 작성시트)'!O38*100</f>
        <v>3300</v>
      </c>
      <c r="P38" s="32">
        <f>'수거개(발생수량 작성시트)'!P38*100</f>
        <v>1300</v>
      </c>
      <c r="Q38" s="33">
        <f>'수거개(발생수량 작성시트)'!Q38*20</f>
        <v>0</v>
      </c>
      <c r="R38" s="32">
        <f t="shared" si="9"/>
        <v>7800</v>
      </c>
      <c r="S38" s="32">
        <f>'수거개(발생수량 작성시트)'!S38*100</f>
        <v>5000</v>
      </c>
      <c r="T38" s="32">
        <f>'수거개(발생수량 작성시트)'!T38*100</f>
        <v>2800</v>
      </c>
      <c r="U38" s="33">
        <f>'수거개(발생수량 작성시트)'!U38*20</f>
        <v>0</v>
      </c>
    </row>
    <row r="39" spans="1:21" ht="20.25" customHeight="1">
      <c r="A39" s="37">
        <v>201401</v>
      </c>
      <c r="B39" s="27">
        <f t="shared" si="5"/>
        <v>45060</v>
      </c>
      <c r="C39" s="27">
        <f>'수거개(발생수량 작성시트)'!C39*100</f>
        <v>34400</v>
      </c>
      <c r="D39" s="27">
        <f>'수거개(발생수량 작성시트)'!D39*100</f>
        <v>10500</v>
      </c>
      <c r="E39" s="28">
        <f>'수거개(발생수량 작성시트)'!E39*20</f>
        <v>160</v>
      </c>
      <c r="F39" s="27">
        <f t="shared" si="6"/>
        <v>18500</v>
      </c>
      <c r="G39" s="27">
        <f>'수거개(발생수량 작성시트)'!G39*100</f>
        <v>14700</v>
      </c>
      <c r="H39" s="27">
        <f>'수거개(발생수량 작성시트)'!H39*100</f>
        <v>3800</v>
      </c>
      <c r="I39" s="28">
        <f>'수거개(발생수량 작성시트)'!I39*20</f>
        <v>0</v>
      </c>
      <c r="J39" s="27">
        <f t="shared" si="7"/>
        <v>14860</v>
      </c>
      <c r="K39" s="27">
        <f>'수거개(발생수량 작성시트)'!K39*100</f>
        <v>10300</v>
      </c>
      <c r="L39" s="27">
        <f>'수거개(발생수량 작성시트)'!L39*100</f>
        <v>4400</v>
      </c>
      <c r="M39" s="28">
        <f>'수거개(발생수량 작성시트)'!M39*20</f>
        <v>160</v>
      </c>
      <c r="N39" s="27">
        <f t="shared" si="8"/>
        <v>5400</v>
      </c>
      <c r="O39" s="27">
        <f>'수거개(발생수량 작성시트)'!O39*100</f>
        <v>4500</v>
      </c>
      <c r="P39" s="27">
        <f>'수거개(발생수량 작성시트)'!P39*100</f>
        <v>900</v>
      </c>
      <c r="Q39" s="28">
        <f>'수거개(발생수량 작성시트)'!Q39*20</f>
        <v>0</v>
      </c>
      <c r="R39" s="27">
        <f t="shared" si="9"/>
        <v>6300</v>
      </c>
      <c r="S39" s="27">
        <f>'수거개(발생수량 작성시트)'!S39*100</f>
        <v>4900</v>
      </c>
      <c r="T39" s="27">
        <f>'수거개(발생수량 작성시트)'!T39*100</f>
        <v>1400</v>
      </c>
      <c r="U39" s="28">
        <f>'수거개(발생수량 작성시트)'!U39*20</f>
        <v>0</v>
      </c>
    </row>
    <row r="40" spans="1:21" ht="20.25" customHeight="1">
      <c r="A40" s="38">
        <v>201402</v>
      </c>
      <c r="B40" s="32">
        <f t="shared" si="5"/>
        <v>50840</v>
      </c>
      <c r="C40" s="32">
        <f>'수거개(발생수량 작성시트)'!C40*100</f>
        <v>37300</v>
      </c>
      <c r="D40" s="32">
        <f>'수거개(발생수량 작성시트)'!D40*100</f>
        <v>13300</v>
      </c>
      <c r="E40" s="33">
        <f>'수거개(발생수량 작성시트)'!E40*20</f>
        <v>240</v>
      </c>
      <c r="F40" s="32">
        <f t="shared" si="6"/>
        <v>24400</v>
      </c>
      <c r="G40" s="32">
        <f>'수거개(발생수량 작성시트)'!G40*100</f>
        <v>20000</v>
      </c>
      <c r="H40" s="32">
        <f>'수거개(발생수량 작성시트)'!H40*100</f>
        <v>4400</v>
      </c>
      <c r="I40" s="33">
        <f>'수거개(발생수량 작성시트)'!I40*20</f>
        <v>0</v>
      </c>
      <c r="J40" s="32">
        <f t="shared" si="7"/>
        <v>13340</v>
      </c>
      <c r="K40" s="32">
        <f>'수거개(발생수량 작성시트)'!K40*100</f>
        <v>9300</v>
      </c>
      <c r="L40" s="32">
        <f>'수거개(발생수량 작성시트)'!L40*100</f>
        <v>3800</v>
      </c>
      <c r="M40" s="33">
        <f>'수거개(발생수량 작성시트)'!M40*20</f>
        <v>240</v>
      </c>
      <c r="N40" s="32">
        <f t="shared" si="8"/>
        <v>5700</v>
      </c>
      <c r="O40" s="32">
        <f>'수거개(발생수량 작성시트)'!O40*100</f>
        <v>4200</v>
      </c>
      <c r="P40" s="32">
        <f>'수거개(발생수량 작성시트)'!P40*100</f>
        <v>1500</v>
      </c>
      <c r="Q40" s="33">
        <f>'수거개(발생수량 작성시트)'!Q40*20</f>
        <v>0</v>
      </c>
      <c r="R40" s="32">
        <f t="shared" si="9"/>
        <v>7400</v>
      </c>
      <c r="S40" s="32">
        <f>'수거개(발생수량 작성시트)'!S40*100</f>
        <v>3800</v>
      </c>
      <c r="T40" s="32">
        <f>'수거개(발생수량 작성시트)'!T40*100</f>
        <v>3600</v>
      </c>
      <c r="U40" s="33">
        <f>'수거개(발생수량 작성시트)'!U40*20</f>
        <v>0</v>
      </c>
    </row>
    <row r="41" spans="1:21" ht="20.25" customHeight="1">
      <c r="A41" s="38">
        <v>201403</v>
      </c>
      <c r="B41" s="32">
        <f t="shared" si="5"/>
        <v>110640</v>
      </c>
      <c r="C41" s="32">
        <f>'수거개(발생수량 작성시트)'!C41*100</f>
        <v>76000</v>
      </c>
      <c r="D41" s="32">
        <f>'수거개(발생수량 작성시트)'!D41*100</f>
        <v>34200</v>
      </c>
      <c r="E41" s="33">
        <f>'수거개(발생수량 작성시트)'!E41*20</f>
        <v>440</v>
      </c>
      <c r="F41" s="32">
        <f t="shared" si="6"/>
        <v>59620</v>
      </c>
      <c r="G41" s="32">
        <f>'수거개(발생수량 작성시트)'!G41*100</f>
        <v>45200</v>
      </c>
      <c r="H41" s="32">
        <f>'수거개(발생수량 작성시트)'!H41*100</f>
        <v>14400</v>
      </c>
      <c r="I41" s="33">
        <f>'수거개(발생수량 작성시트)'!I41*20</f>
        <v>20</v>
      </c>
      <c r="J41" s="32">
        <f t="shared" si="7"/>
        <v>28920</v>
      </c>
      <c r="K41" s="32">
        <f>'수거개(발생수량 작성시트)'!K41*100</f>
        <v>16200</v>
      </c>
      <c r="L41" s="32">
        <f>'수거개(발생수량 작성시트)'!L41*100</f>
        <v>12300</v>
      </c>
      <c r="M41" s="33">
        <f>'수거개(발생수량 작성시트)'!M41*20</f>
        <v>420</v>
      </c>
      <c r="N41" s="32">
        <f t="shared" si="8"/>
        <v>12200</v>
      </c>
      <c r="O41" s="32">
        <f>'수거개(발생수량 작성시트)'!O41*100</f>
        <v>7300</v>
      </c>
      <c r="P41" s="32">
        <f>'수거개(발생수량 작성시트)'!P41*100</f>
        <v>4900</v>
      </c>
      <c r="Q41" s="33">
        <f>'수거개(발생수량 작성시트)'!Q41*20</f>
        <v>0</v>
      </c>
      <c r="R41" s="32">
        <f t="shared" si="9"/>
        <v>9900</v>
      </c>
      <c r="S41" s="32">
        <f>'수거개(발생수량 작성시트)'!S41*100</f>
        <v>7300</v>
      </c>
      <c r="T41" s="32">
        <f>'수거개(발생수량 작성시트)'!T41*100</f>
        <v>2600</v>
      </c>
      <c r="U41" s="33">
        <f>'수거개(발생수량 작성시트)'!U41*20</f>
        <v>0</v>
      </c>
    </row>
    <row r="42" spans="1:21" ht="20.25" customHeight="1">
      <c r="A42" s="38">
        <v>201404</v>
      </c>
      <c r="B42" s="32">
        <f t="shared" si="5"/>
        <v>203720</v>
      </c>
      <c r="C42" s="32">
        <f>'수거개(발생수량 작성시트)'!C42*100</f>
        <v>125300</v>
      </c>
      <c r="D42" s="32">
        <f>'수거개(발생수량 작성시트)'!D42*100</f>
        <v>76300</v>
      </c>
      <c r="E42" s="33">
        <f>'수거개(발생수량 작성시트)'!E42*20</f>
        <v>2120</v>
      </c>
      <c r="F42" s="32">
        <f t="shared" si="6"/>
        <v>94360</v>
      </c>
      <c r="G42" s="32">
        <f>'수거개(발생수량 작성시트)'!G42*100</f>
        <v>67200</v>
      </c>
      <c r="H42" s="32">
        <f>'수거개(발생수량 작성시트)'!H42*100</f>
        <v>27000</v>
      </c>
      <c r="I42" s="33">
        <f>'수거개(발생수량 작성시트)'!I42*20</f>
        <v>160</v>
      </c>
      <c r="J42" s="32">
        <f t="shared" si="7"/>
        <v>50780</v>
      </c>
      <c r="K42" s="32">
        <f>'수거개(발생수량 작성시트)'!K42*100</f>
        <v>25100</v>
      </c>
      <c r="L42" s="32">
        <f>'수거개(발생수량 작성시트)'!L42*100</f>
        <v>24600</v>
      </c>
      <c r="M42" s="33">
        <f>'수거개(발생수량 작성시트)'!M42*20</f>
        <v>1080</v>
      </c>
      <c r="N42" s="32">
        <f t="shared" si="8"/>
        <v>13500</v>
      </c>
      <c r="O42" s="32">
        <f>'수거개(발생수량 작성시트)'!O42*100</f>
        <v>8500</v>
      </c>
      <c r="P42" s="32">
        <f>'수거개(발생수량 작성시트)'!P42*100</f>
        <v>5000</v>
      </c>
      <c r="Q42" s="33">
        <f>'수거개(발생수량 작성시트)'!Q42*20</f>
        <v>0</v>
      </c>
      <c r="R42" s="32">
        <f t="shared" si="9"/>
        <v>45080</v>
      </c>
      <c r="S42" s="32">
        <f>'수거개(발생수량 작성시트)'!S42*100</f>
        <v>24500</v>
      </c>
      <c r="T42" s="32">
        <f>'수거개(발생수량 작성시트)'!T42*100</f>
        <v>19700</v>
      </c>
      <c r="U42" s="33">
        <f>'수거개(발생수량 작성시트)'!U42*20</f>
        <v>880</v>
      </c>
    </row>
    <row r="43" spans="1:21" ht="20.25" customHeight="1">
      <c r="A43" s="38">
        <v>201405</v>
      </c>
      <c r="B43" s="32">
        <f t="shared" si="5"/>
        <v>358120</v>
      </c>
      <c r="C43" s="32">
        <f>'수거개(발생수량 작성시트)'!C43*100</f>
        <v>212900</v>
      </c>
      <c r="D43" s="32">
        <f>'수거개(발생수량 작성시트)'!D43*100</f>
        <v>140500</v>
      </c>
      <c r="E43" s="33">
        <f>'수거개(발생수량 작성시트)'!E43*20</f>
        <v>4720</v>
      </c>
      <c r="F43" s="32">
        <f t="shared" si="6"/>
        <v>175960</v>
      </c>
      <c r="G43" s="32">
        <f>'수거개(발생수량 작성시트)'!G43*100</f>
        <v>113600</v>
      </c>
      <c r="H43" s="32">
        <f>'수거개(발생수량 작성시트)'!H43*100</f>
        <v>61600</v>
      </c>
      <c r="I43" s="33">
        <f>'수거개(발생수량 작성시트)'!I43*20</f>
        <v>760</v>
      </c>
      <c r="J43" s="32">
        <f t="shared" si="7"/>
        <v>76460</v>
      </c>
      <c r="K43" s="32">
        <f>'수거개(발생수량 작성시트)'!K43*100</f>
        <v>40000</v>
      </c>
      <c r="L43" s="32">
        <f>'수거개(발생수량 작성시트)'!L43*100</f>
        <v>34800</v>
      </c>
      <c r="M43" s="33">
        <f>'수거개(발생수량 작성시트)'!M43*20</f>
        <v>1660</v>
      </c>
      <c r="N43" s="32">
        <f t="shared" si="8"/>
        <v>19500</v>
      </c>
      <c r="O43" s="32">
        <f>'수거개(발생수량 작성시트)'!O43*100</f>
        <v>11000</v>
      </c>
      <c r="P43" s="32">
        <f>'수거개(발생수량 작성시트)'!P43*100</f>
        <v>8500</v>
      </c>
      <c r="Q43" s="33">
        <f>'수거개(발생수량 작성시트)'!Q43*20</f>
        <v>0</v>
      </c>
      <c r="R43" s="32">
        <f t="shared" si="9"/>
        <v>86200</v>
      </c>
      <c r="S43" s="32">
        <f>'수거개(발생수량 작성시트)'!S43*100</f>
        <v>48300</v>
      </c>
      <c r="T43" s="32">
        <f>'수거개(발생수량 작성시트)'!T43*100</f>
        <v>35600</v>
      </c>
      <c r="U43" s="33">
        <f>'수거개(발생수량 작성시트)'!U43*20</f>
        <v>2300</v>
      </c>
    </row>
    <row r="44" spans="1:21" ht="20.25" customHeight="1">
      <c r="A44" s="38">
        <v>201406</v>
      </c>
      <c r="B44" s="32">
        <f t="shared" si="5"/>
        <v>291500</v>
      </c>
      <c r="C44" s="32">
        <f>'수거개(발생수량 작성시트)'!C44*100</f>
        <v>163600</v>
      </c>
      <c r="D44" s="32">
        <f>'수거개(발생수량 작성시트)'!D44*100</f>
        <v>122500</v>
      </c>
      <c r="E44" s="33">
        <f>'수거개(발생수량 작성시트)'!E44*20</f>
        <v>5400</v>
      </c>
      <c r="F44" s="32">
        <f t="shared" si="6"/>
        <v>135260</v>
      </c>
      <c r="G44" s="32">
        <f>'수거개(발생수량 작성시트)'!G44*100</f>
        <v>88100</v>
      </c>
      <c r="H44" s="32">
        <f>'수거개(발생수량 작성시트)'!H44*100</f>
        <v>46100</v>
      </c>
      <c r="I44" s="33">
        <f>'수거개(발생수량 작성시트)'!I44*20</f>
        <v>1060</v>
      </c>
      <c r="J44" s="32">
        <f t="shared" si="7"/>
        <v>57780</v>
      </c>
      <c r="K44" s="32">
        <f>'수거개(발생수량 작성시트)'!K44*100</f>
        <v>27700</v>
      </c>
      <c r="L44" s="32">
        <f>'수거개(발생수량 작성시트)'!L44*100</f>
        <v>28600</v>
      </c>
      <c r="M44" s="33">
        <f>'수거개(발생수량 작성시트)'!M44*20</f>
        <v>1480</v>
      </c>
      <c r="N44" s="32">
        <f t="shared" si="8"/>
        <v>12400</v>
      </c>
      <c r="O44" s="32">
        <f>'수거개(발생수량 작성시트)'!O44*100</f>
        <v>6600</v>
      </c>
      <c r="P44" s="32">
        <f>'수거개(발생수량 작성시트)'!P44*100</f>
        <v>5800</v>
      </c>
      <c r="Q44" s="33">
        <f>'수거개(발생수량 작성시트)'!Q44*20</f>
        <v>0</v>
      </c>
      <c r="R44" s="32">
        <f t="shared" si="9"/>
        <v>86060</v>
      </c>
      <c r="S44" s="32">
        <f>'수거개(발생수량 작성시트)'!S44*100</f>
        <v>41200</v>
      </c>
      <c r="T44" s="32">
        <f>'수거개(발생수량 작성시트)'!T44*100</f>
        <v>42000</v>
      </c>
      <c r="U44" s="33">
        <f>'수거개(발생수량 작성시트)'!U44*20</f>
        <v>2860</v>
      </c>
    </row>
    <row r="45" spans="1:21" ht="20.25" customHeight="1">
      <c r="A45" s="38">
        <v>201407</v>
      </c>
      <c r="B45" s="32">
        <f t="shared" si="5"/>
        <v>176400</v>
      </c>
      <c r="C45" s="32">
        <f>'수거개(발생수량 작성시트)'!C45*100</f>
        <v>100500</v>
      </c>
      <c r="D45" s="32">
        <f>'수거개(발생수량 작성시트)'!D45*100</f>
        <v>71700</v>
      </c>
      <c r="E45" s="33">
        <f>'수거개(발생수량 작성시트)'!E45*20</f>
        <v>4200</v>
      </c>
      <c r="F45" s="32">
        <f t="shared" si="6"/>
        <v>73160</v>
      </c>
      <c r="G45" s="32">
        <f>'수거개(발생수량 작성시트)'!G45*100</f>
        <v>51000</v>
      </c>
      <c r="H45" s="32">
        <f>'수거개(발생수량 작성시트)'!H45*100</f>
        <v>21100</v>
      </c>
      <c r="I45" s="33">
        <f>'수거개(발생수량 작성시트)'!I45*20</f>
        <v>1060</v>
      </c>
      <c r="J45" s="32">
        <f t="shared" si="7"/>
        <v>36480</v>
      </c>
      <c r="K45" s="32">
        <f>'수거개(발생수량 작성시트)'!K45*100</f>
        <v>17200</v>
      </c>
      <c r="L45" s="32">
        <f>'수거개(발생수량 작성시트)'!L45*100</f>
        <v>18200</v>
      </c>
      <c r="M45" s="33">
        <f>'수거개(발생수량 작성시트)'!M45*20</f>
        <v>1080</v>
      </c>
      <c r="N45" s="32">
        <f t="shared" si="8"/>
        <v>9700</v>
      </c>
      <c r="O45" s="32">
        <f>'수거개(발생수량 작성시트)'!O45*100</f>
        <v>5100</v>
      </c>
      <c r="P45" s="32">
        <f>'수거개(발생수량 작성시트)'!P45*100</f>
        <v>4600</v>
      </c>
      <c r="Q45" s="33">
        <f>'수거개(발생수량 작성시트)'!Q45*20</f>
        <v>0</v>
      </c>
      <c r="R45" s="32">
        <f t="shared" si="9"/>
        <v>57060</v>
      </c>
      <c r="S45" s="32">
        <f>'수거개(발생수량 작성시트)'!S45*100</f>
        <v>27200</v>
      </c>
      <c r="T45" s="32">
        <f>'수거개(발생수량 작성시트)'!T45*100</f>
        <v>27800</v>
      </c>
      <c r="U45" s="33">
        <f>'수거개(발생수량 작성시트)'!U45*20</f>
        <v>2060</v>
      </c>
    </row>
    <row r="46" spans="1:21" ht="20.25" customHeight="1">
      <c r="A46" s="38">
        <v>201408</v>
      </c>
      <c r="B46" s="32">
        <f t="shared" si="5"/>
        <v>203900</v>
      </c>
      <c r="C46" s="32">
        <f>'수거개(발생수량 작성시트)'!C46*100</f>
        <v>116900</v>
      </c>
      <c r="D46" s="32">
        <f>'수거개(발생수량 작성시트)'!D46*100</f>
        <v>83300</v>
      </c>
      <c r="E46" s="33">
        <f>'수거개(발생수량 작성시트)'!E46*20</f>
        <v>3700</v>
      </c>
      <c r="F46" s="32">
        <f t="shared" si="6"/>
        <v>76640</v>
      </c>
      <c r="G46" s="32">
        <f>'수거개(발생수량 작성시트)'!G46*100</f>
        <v>53400</v>
      </c>
      <c r="H46" s="32">
        <f>'수거개(발생수량 작성시트)'!H46*100</f>
        <v>22400</v>
      </c>
      <c r="I46" s="33">
        <f>'수거개(발생수량 작성시트)'!I46*20</f>
        <v>840</v>
      </c>
      <c r="J46" s="32">
        <f t="shared" si="7"/>
        <v>38160</v>
      </c>
      <c r="K46" s="32">
        <f>'수거개(발생수량 작성시트)'!K46*100</f>
        <v>19100</v>
      </c>
      <c r="L46" s="32">
        <f>'수거개(발생수량 작성시트)'!L46*100</f>
        <v>18300</v>
      </c>
      <c r="M46" s="33">
        <f>'수거개(발생수량 작성시트)'!M46*20</f>
        <v>760</v>
      </c>
      <c r="N46" s="32">
        <f t="shared" si="8"/>
        <v>16900</v>
      </c>
      <c r="O46" s="32">
        <f>'수거개(발생수량 작성시트)'!O46*100</f>
        <v>7700</v>
      </c>
      <c r="P46" s="32">
        <f>'수거개(발생수량 작성시트)'!P46*100</f>
        <v>9200</v>
      </c>
      <c r="Q46" s="33">
        <f>'수거개(발생수량 작성시트)'!Q46*20</f>
        <v>0</v>
      </c>
      <c r="R46" s="32">
        <f t="shared" si="9"/>
        <v>72200</v>
      </c>
      <c r="S46" s="32">
        <f>'수거개(발생수량 작성시트)'!S46*100</f>
        <v>36700</v>
      </c>
      <c r="T46" s="32">
        <f>'수거개(발생수량 작성시트)'!T46*100</f>
        <v>33400</v>
      </c>
      <c r="U46" s="33">
        <f>'수거개(발생수량 작성시트)'!U46*20</f>
        <v>2100</v>
      </c>
    </row>
    <row r="47" spans="1:21" ht="20.25" customHeight="1">
      <c r="A47" s="38">
        <v>201409</v>
      </c>
      <c r="B47" s="32">
        <f t="shared" si="5"/>
        <v>293180</v>
      </c>
      <c r="C47" s="32">
        <f>'수거개(발생수량 작성시트)'!C47*100</f>
        <v>168300</v>
      </c>
      <c r="D47" s="32">
        <f>'수거개(발생수량 작성시트)'!D47*100</f>
        <v>120900</v>
      </c>
      <c r="E47" s="33">
        <f>'수거개(발생수량 작성시트)'!E47*20</f>
        <v>3980</v>
      </c>
      <c r="F47" s="32">
        <f t="shared" si="6"/>
        <v>114880</v>
      </c>
      <c r="G47" s="32">
        <f>'수거개(발생수량 작성시트)'!G47*100</f>
        <v>75300</v>
      </c>
      <c r="H47" s="32">
        <f>'수거개(발생수량 작성시트)'!H47*100</f>
        <v>38400</v>
      </c>
      <c r="I47" s="33">
        <f>'수거개(발생수량 작성시트)'!I47*20</f>
        <v>1180</v>
      </c>
      <c r="J47" s="32">
        <f t="shared" si="7"/>
        <v>69220</v>
      </c>
      <c r="K47" s="32">
        <f>'수거개(발생수량 작성시트)'!K47*100</f>
        <v>36200</v>
      </c>
      <c r="L47" s="32">
        <f>'수거개(발생수량 작성시트)'!L47*100</f>
        <v>32200</v>
      </c>
      <c r="M47" s="33">
        <f>'수거개(발생수량 작성시트)'!M47*20</f>
        <v>820</v>
      </c>
      <c r="N47" s="32">
        <f t="shared" si="8"/>
        <v>38500</v>
      </c>
      <c r="O47" s="32">
        <f>'수거개(발생수량 작성시트)'!O47*100</f>
        <v>20400</v>
      </c>
      <c r="P47" s="32">
        <f>'수거개(발생수량 작성시트)'!P47*100</f>
        <v>18100</v>
      </c>
      <c r="Q47" s="33">
        <f>'수거개(발생수량 작성시트)'!Q47*20</f>
        <v>0</v>
      </c>
      <c r="R47" s="32">
        <f t="shared" si="9"/>
        <v>70580</v>
      </c>
      <c r="S47" s="32">
        <f>'수거개(발생수량 작성시트)'!S47*100</f>
        <v>36400</v>
      </c>
      <c r="T47" s="32">
        <f>'수거개(발생수량 작성시트)'!T47*100</f>
        <v>32200</v>
      </c>
      <c r="U47" s="33">
        <f>'수거개(발생수량 작성시트)'!U47*20</f>
        <v>1980</v>
      </c>
    </row>
    <row r="48" spans="1:21" ht="20.25" customHeight="1">
      <c r="A48" s="38">
        <v>201410</v>
      </c>
      <c r="B48" s="32">
        <f t="shared" si="5"/>
        <v>579680</v>
      </c>
      <c r="C48" s="32">
        <f>'수거개(발생수량 작성시트)'!C48*100</f>
        <v>372800</v>
      </c>
      <c r="D48" s="32">
        <f>'수거개(발생수량 작성시트)'!D48*100</f>
        <v>201400</v>
      </c>
      <c r="E48" s="33">
        <f>'수거개(발생수량 작성시트)'!E48*20</f>
        <v>5480</v>
      </c>
      <c r="F48" s="32">
        <f t="shared" si="6"/>
        <v>196880</v>
      </c>
      <c r="G48" s="32">
        <f>'수거개(발생수량 작성시트)'!G48*100</f>
        <v>142600</v>
      </c>
      <c r="H48" s="32">
        <f>'수거개(발생수량 작성시트)'!H48*100</f>
        <v>53000</v>
      </c>
      <c r="I48" s="33">
        <f>'수거개(발생수량 작성시트)'!I48*20</f>
        <v>1280</v>
      </c>
      <c r="J48" s="32">
        <f t="shared" si="7"/>
        <v>110540</v>
      </c>
      <c r="K48" s="32">
        <f>'수거개(발생수량 작성시트)'!K48*100</f>
        <v>62800</v>
      </c>
      <c r="L48" s="32">
        <f>'수거개(발생수량 작성시트)'!L48*100</f>
        <v>46500</v>
      </c>
      <c r="M48" s="33">
        <f>'수거개(발생수량 작성시트)'!M48*20</f>
        <v>1240</v>
      </c>
      <c r="N48" s="32">
        <f t="shared" si="8"/>
        <v>167100</v>
      </c>
      <c r="O48" s="32">
        <f>'수거개(발생수량 작성시트)'!O48*100</f>
        <v>106800</v>
      </c>
      <c r="P48" s="32">
        <f>'수거개(발생수량 작성시트)'!P48*100</f>
        <v>60300</v>
      </c>
      <c r="Q48" s="33">
        <f>'수거개(발생수량 작성시트)'!Q48*20</f>
        <v>0</v>
      </c>
      <c r="R48" s="32">
        <f t="shared" si="9"/>
        <v>105160</v>
      </c>
      <c r="S48" s="32">
        <f>'수거개(발생수량 작성시트)'!S48*100</f>
        <v>60600</v>
      </c>
      <c r="T48" s="32">
        <f>'수거개(발생수량 작성시트)'!T48*100</f>
        <v>41600</v>
      </c>
      <c r="U48" s="33">
        <f>'수거개(발생수량 작성시트)'!U48*20</f>
        <v>2960</v>
      </c>
    </row>
    <row r="49" spans="1:21" ht="20.25" customHeight="1">
      <c r="A49" s="38">
        <v>201411</v>
      </c>
      <c r="B49" s="32">
        <f t="shared" si="5"/>
        <v>182460</v>
      </c>
      <c r="C49" s="32">
        <f>'수거개(발생수량 작성시트)'!C49*100</f>
        <v>121600</v>
      </c>
      <c r="D49" s="32">
        <f>'수거개(발생수량 작성시트)'!D49*100</f>
        <v>59000</v>
      </c>
      <c r="E49" s="33">
        <f>'수거개(발생수량 작성시트)'!E49*20</f>
        <v>1860</v>
      </c>
      <c r="F49" s="32">
        <f t="shared" si="6"/>
        <v>63980</v>
      </c>
      <c r="G49" s="32">
        <f>'수거개(발생수량 작성시트)'!G49*100</f>
        <v>46500</v>
      </c>
      <c r="H49" s="32">
        <f>'수거개(발생수량 작성시트)'!H49*100</f>
        <v>17200</v>
      </c>
      <c r="I49" s="33">
        <f>'수거개(발생수량 작성시트)'!I49*20</f>
        <v>280</v>
      </c>
      <c r="J49" s="32">
        <f t="shared" si="7"/>
        <v>39580</v>
      </c>
      <c r="K49" s="32">
        <f>'수거개(발생수량 작성시트)'!K49*100</f>
        <v>23000</v>
      </c>
      <c r="L49" s="32">
        <f>'수거개(발생수량 작성시트)'!L49*100</f>
        <v>16200</v>
      </c>
      <c r="M49" s="33">
        <f>'수거개(발생수량 작성시트)'!M49*20</f>
        <v>380</v>
      </c>
      <c r="N49" s="32">
        <f t="shared" si="8"/>
        <v>34900</v>
      </c>
      <c r="O49" s="32">
        <f>'수거개(발생수량 작성시트)'!O49*100</f>
        <v>24300</v>
      </c>
      <c r="P49" s="32">
        <f>'수거개(발생수량 작성시트)'!P49*100</f>
        <v>10600</v>
      </c>
      <c r="Q49" s="33">
        <f>'수거개(발생수량 작성시트)'!Q49*20</f>
        <v>0</v>
      </c>
      <c r="R49" s="32">
        <f t="shared" si="9"/>
        <v>44000</v>
      </c>
      <c r="S49" s="32">
        <f>'수거개(발생수량 작성시트)'!S49*100</f>
        <v>27800</v>
      </c>
      <c r="T49" s="32">
        <f>'수거개(발생수량 작성시트)'!T49*100</f>
        <v>15000</v>
      </c>
      <c r="U49" s="33">
        <f>'수거개(발생수량 작성시트)'!U49*20</f>
        <v>1200</v>
      </c>
    </row>
    <row r="50" spans="1:21" ht="20.25" customHeight="1">
      <c r="A50" s="39">
        <v>201412</v>
      </c>
      <c r="B50" s="35">
        <f t="shared" si="5"/>
        <v>45200</v>
      </c>
      <c r="C50" s="35">
        <f>'수거개(발생수량 작성시트)'!C50*100</f>
        <v>31400</v>
      </c>
      <c r="D50" s="35">
        <f>'수거개(발생수량 작성시트)'!D50*100</f>
        <v>13600</v>
      </c>
      <c r="E50" s="36">
        <f>'수거개(발생수량 작성시트)'!E50*20</f>
        <v>200</v>
      </c>
      <c r="F50" s="35">
        <f t="shared" si="6"/>
        <v>21360</v>
      </c>
      <c r="G50" s="35">
        <f>'수거개(발생수량 작성시트)'!G50*100</f>
        <v>16400</v>
      </c>
      <c r="H50" s="35">
        <f>'수거개(발생수량 작성시트)'!H50*100</f>
        <v>4900</v>
      </c>
      <c r="I50" s="36">
        <f>'수거개(발생수량 작성시트)'!I50*20</f>
        <v>60</v>
      </c>
      <c r="J50" s="35">
        <f t="shared" si="7"/>
        <v>13560</v>
      </c>
      <c r="K50" s="35">
        <f>'수거개(발생수량 작성시트)'!K50*100</f>
        <v>7300</v>
      </c>
      <c r="L50" s="35">
        <f>'수거개(발생수량 작성시트)'!L50*100</f>
        <v>6200</v>
      </c>
      <c r="M50" s="36">
        <f>'수거개(발생수량 작성시트)'!M50*20</f>
        <v>60</v>
      </c>
      <c r="N50" s="35">
        <f t="shared" si="8"/>
        <v>5500</v>
      </c>
      <c r="O50" s="35">
        <f>'수거개(발생수량 작성시트)'!O50*100</f>
        <v>4200</v>
      </c>
      <c r="P50" s="35">
        <f>'수거개(발생수량 작성시트)'!P50*100</f>
        <v>1300</v>
      </c>
      <c r="Q50" s="36">
        <f>'수거개(발생수량 작성시트)'!Q50*20</f>
        <v>0</v>
      </c>
      <c r="R50" s="35">
        <f t="shared" si="9"/>
        <v>4780</v>
      </c>
      <c r="S50" s="35">
        <f>'수거개(발생수량 작성시트)'!S50*100</f>
        <v>3500</v>
      </c>
      <c r="T50" s="35">
        <f>'수거개(발생수량 작성시트)'!T50*100</f>
        <v>1200</v>
      </c>
      <c r="U50" s="36">
        <f>'수거개(발생수량 작성시트)'!U50*20</f>
        <v>80</v>
      </c>
    </row>
    <row r="51" spans="1:21" ht="20.25" customHeight="1">
      <c r="A51" s="37">
        <v>201501</v>
      </c>
      <c r="B51" s="27">
        <f t="shared" si="5"/>
        <v>46660</v>
      </c>
      <c r="C51" s="27">
        <f>'수거개(발생수량 작성시트)'!C51*100</f>
        <v>36200</v>
      </c>
      <c r="D51" s="27">
        <f>'수거개(발생수량 작성시트)'!D51*100</f>
        <v>10400</v>
      </c>
      <c r="E51" s="28">
        <f>'수거개(발생수량 작성시트)'!E51*20</f>
        <v>60</v>
      </c>
      <c r="F51" s="27">
        <f t="shared" si="6"/>
        <v>27500</v>
      </c>
      <c r="G51" s="27">
        <f>'수거개(발생수량 작성시트)'!G51*100</f>
        <v>22300</v>
      </c>
      <c r="H51" s="27">
        <f>'수거개(발생수량 작성시트)'!H51*100</f>
        <v>5200</v>
      </c>
      <c r="I51" s="28">
        <f>'수거개(발생수량 작성시트)'!I51*20</f>
        <v>0</v>
      </c>
      <c r="J51" s="27">
        <f t="shared" si="7"/>
        <v>10560</v>
      </c>
      <c r="K51" s="27">
        <f>'수거개(발생수량 작성시트)'!K51*100</f>
        <v>7100</v>
      </c>
      <c r="L51" s="27">
        <f>'수거개(발생수량 작성시트)'!L51*100</f>
        <v>3400</v>
      </c>
      <c r="M51" s="28">
        <f>'수거개(발생수량 작성시트)'!M51*20</f>
        <v>60</v>
      </c>
      <c r="N51" s="27">
        <f t="shared" si="8"/>
        <v>5100</v>
      </c>
      <c r="O51" s="27">
        <f>'수거개(발생수량 작성시트)'!O51*100</f>
        <v>4300</v>
      </c>
      <c r="P51" s="27">
        <f>'수거개(발생수량 작성시트)'!P51*100</f>
        <v>800</v>
      </c>
      <c r="Q51" s="28">
        <f>'수거개(발생수량 작성시트)'!Q51*20</f>
        <v>0</v>
      </c>
      <c r="R51" s="27">
        <f t="shared" si="9"/>
        <v>3500</v>
      </c>
      <c r="S51" s="27">
        <f>'수거개(발생수량 작성시트)'!S51*100</f>
        <v>2500</v>
      </c>
      <c r="T51" s="27">
        <f>'수거개(발생수량 작성시트)'!T51*100</f>
        <v>1000</v>
      </c>
      <c r="U51" s="28">
        <f>'수거개(발생수량 작성시트)'!U51*20</f>
        <v>0</v>
      </c>
    </row>
    <row r="52" spans="1:21" ht="20.25" customHeight="1">
      <c r="A52" s="38">
        <v>201502</v>
      </c>
      <c r="B52" s="32">
        <f t="shared" si="5"/>
        <v>38500</v>
      </c>
      <c r="C52" s="32">
        <f>'수거개(발생수량 작성시트)'!C52*100</f>
        <v>30100</v>
      </c>
      <c r="D52" s="32">
        <f>'수거개(발생수량 작성시트)'!D52*100</f>
        <v>8400</v>
      </c>
      <c r="E52" s="33">
        <f>'수거개(발생수량 작성시트)'!E52*20</f>
        <v>0</v>
      </c>
      <c r="F52" s="32">
        <f t="shared" si="6"/>
        <v>21400</v>
      </c>
      <c r="G52" s="32">
        <f>'수거개(발생수량 작성시트)'!G52*100</f>
        <v>18200</v>
      </c>
      <c r="H52" s="32">
        <f>'수거개(발생수량 작성시트)'!H52*100</f>
        <v>3200</v>
      </c>
      <c r="I52" s="33">
        <f>'수거개(발생수량 작성시트)'!I52*20</f>
        <v>0</v>
      </c>
      <c r="J52" s="32">
        <f t="shared" si="7"/>
        <v>9900</v>
      </c>
      <c r="K52" s="32">
        <f>'수거개(발생수량 작성시트)'!K52*100</f>
        <v>6700</v>
      </c>
      <c r="L52" s="32">
        <f>'수거개(발생수량 작성시트)'!L52*100</f>
        <v>3200</v>
      </c>
      <c r="M52" s="33">
        <f>'수거개(발생수량 작성시트)'!M52*20</f>
        <v>0</v>
      </c>
      <c r="N52" s="32">
        <f t="shared" si="8"/>
        <v>4900</v>
      </c>
      <c r="O52" s="32">
        <f>'수거개(발생수량 작성시트)'!O52*100</f>
        <v>3700</v>
      </c>
      <c r="P52" s="32">
        <f>'수거개(발생수량 작성시트)'!P52*100</f>
        <v>1200</v>
      </c>
      <c r="Q52" s="33">
        <f>'수거개(발생수량 작성시트)'!Q52*20</f>
        <v>0</v>
      </c>
      <c r="R52" s="32">
        <f t="shared" si="9"/>
        <v>2300</v>
      </c>
      <c r="S52" s="32">
        <f>'수거개(발생수량 작성시트)'!S52*100</f>
        <v>1500</v>
      </c>
      <c r="T52" s="32">
        <f>'수거개(발생수량 작성시트)'!T52*100</f>
        <v>800</v>
      </c>
      <c r="U52" s="33">
        <f>'수거개(발생수량 작성시트)'!U52*20</f>
        <v>0</v>
      </c>
    </row>
    <row r="53" spans="1:21" ht="20.25" customHeight="1">
      <c r="A53" s="38">
        <v>201503</v>
      </c>
      <c r="B53" s="32">
        <f t="shared" si="5"/>
        <v>95080</v>
      </c>
      <c r="C53" s="32">
        <f>'수거개(발생수량 작성시트)'!C53*100</f>
        <v>70000</v>
      </c>
      <c r="D53" s="32">
        <f>'수거개(발생수량 작성시트)'!D53*100</f>
        <v>25000</v>
      </c>
      <c r="E53" s="33">
        <f>'수거개(발생수량 작성시트)'!E53*20</f>
        <v>80</v>
      </c>
      <c r="F53" s="32">
        <f t="shared" si="6"/>
        <v>53200</v>
      </c>
      <c r="G53" s="32">
        <f>'수거개(발생수량 작성시트)'!G53*100</f>
        <v>41600</v>
      </c>
      <c r="H53" s="32">
        <f>'수거개(발생수량 작성시트)'!H53*100</f>
        <v>11600</v>
      </c>
      <c r="I53" s="33">
        <f>'수거개(발생수량 작성시트)'!I53*20</f>
        <v>0</v>
      </c>
      <c r="J53" s="32">
        <f t="shared" si="7"/>
        <v>22180</v>
      </c>
      <c r="K53" s="32">
        <f>'수거개(발생수량 작성시트)'!K53*100</f>
        <v>15900</v>
      </c>
      <c r="L53" s="32">
        <f>'수거개(발생수량 작성시트)'!L53*100</f>
        <v>6200</v>
      </c>
      <c r="M53" s="33">
        <f>'수거개(발생수량 작성시트)'!M53*20</f>
        <v>80</v>
      </c>
      <c r="N53" s="32">
        <f t="shared" si="8"/>
        <v>10700</v>
      </c>
      <c r="O53" s="32">
        <f>'수거개(발생수량 작성시트)'!O53*100</f>
        <v>7100</v>
      </c>
      <c r="P53" s="32">
        <f>'수거개(발생수량 작성시트)'!P53*100</f>
        <v>3600</v>
      </c>
      <c r="Q53" s="33">
        <f>'수거개(발생수량 작성시트)'!Q53*20</f>
        <v>0</v>
      </c>
      <c r="R53" s="32">
        <f t="shared" si="9"/>
        <v>9000</v>
      </c>
      <c r="S53" s="32">
        <f>'수거개(발생수량 작성시트)'!S53*100</f>
        <v>5400</v>
      </c>
      <c r="T53" s="32">
        <f>'수거개(발생수량 작성시트)'!T53*100</f>
        <v>3600</v>
      </c>
      <c r="U53" s="33">
        <f>'수거개(발생수량 작성시트)'!U53*20</f>
        <v>0</v>
      </c>
    </row>
    <row r="54" spans="1:21" ht="20.25" customHeight="1">
      <c r="A54" s="38">
        <v>201504</v>
      </c>
      <c r="B54" s="32">
        <f t="shared" si="5"/>
        <v>216820</v>
      </c>
      <c r="C54" s="32">
        <f>'수거개(발생수량 작성시트)'!C54*100</f>
        <v>147200</v>
      </c>
      <c r="D54" s="32">
        <f>'수거개(발생수량 작성시트)'!D54*100</f>
        <v>68000</v>
      </c>
      <c r="E54" s="33">
        <f>'수거개(발생수량 작성시트)'!E54*20</f>
        <v>1620</v>
      </c>
      <c r="F54" s="32">
        <f t="shared" si="6"/>
        <v>105540</v>
      </c>
      <c r="G54" s="32">
        <f>'수거개(발생수량 작성시트)'!G54*100</f>
        <v>74300</v>
      </c>
      <c r="H54" s="32">
        <f>'수거개(발생수량 작성시트)'!H54*100</f>
        <v>31200</v>
      </c>
      <c r="I54" s="33">
        <f>'수거개(발생수량 작성시트)'!I54*20</f>
        <v>40</v>
      </c>
      <c r="J54" s="32">
        <f t="shared" si="7"/>
        <v>33400</v>
      </c>
      <c r="K54" s="32">
        <f>'수거개(발생수량 작성시트)'!K54*100</f>
        <v>24500</v>
      </c>
      <c r="L54" s="32">
        <f>'수거개(발생수량 작성시트)'!L54*100</f>
        <v>8800</v>
      </c>
      <c r="M54" s="33">
        <f>'수거개(발생수량 작성시트)'!M54*20</f>
        <v>100</v>
      </c>
      <c r="N54" s="32">
        <f t="shared" si="8"/>
        <v>17300</v>
      </c>
      <c r="O54" s="32">
        <f>'수거개(발생수량 작성시트)'!O54*100</f>
        <v>11300</v>
      </c>
      <c r="P54" s="32">
        <f>'수거개(발생수량 작성시트)'!P54*100</f>
        <v>6000</v>
      </c>
      <c r="Q54" s="33">
        <f>'수거개(발생수량 작성시트)'!Q54*20</f>
        <v>0</v>
      </c>
      <c r="R54" s="32">
        <f t="shared" si="9"/>
        <v>60580</v>
      </c>
      <c r="S54" s="32">
        <f>'수거개(발생수량 작성시트)'!S54*100</f>
        <v>37100</v>
      </c>
      <c r="T54" s="32">
        <f>'수거개(발생수량 작성시트)'!T54*100</f>
        <v>22000</v>
      </c>
      <c r="U54" s="33">
        <f>'수거개(발생수량 작성시트)'!U54*20</f>
        <v>1480</v>
      </c>
    </row>
    <row r="55" spans="1:21" ht="20.25" customHeight="1">
      <c r="A55" s="38">
        <v>201505</v>
      </c>
      <c r="B55" s="32">
        <f t="shared" si="5"/>
        <v>423460</v>
      </c>
      <c r="C55" s="32">
        <f>'수거개(발생수량 작성시트)'!C55*100</f>
        <v>276600</v>
      </c>
      <c r="D55" s="32">
        <f>'수거개(발생수량 작성시트)'!D55*100</f>
        <v>143100</v>
      </c>
      <c r="E55" s="33">
        <f>'수거개(발생수량 작성시트)'!E55*20</f>
        <v>3760</v>
      </c>
      <c r="F55" s="32">
        <f t="shared" si="6"/>
        <v>212020</v>
      </c>
      <c r="G55" s="32">
        <f>'수거개(발생수량 작성시트)'!G55*100</f>
        <v>145700</v>
      </c>
      <c r="H55" s="32">
        <f>'수거개(발생수량 작성시트)'!H55*100</f>
        <v>66300</v>
      </c>
      <c r="I55" s="33">
        <f>'수거개(발생수량 작성시트)'!I55*20</f>
        <v>20</v>
      </c>
      <c r="J55" s="32">
        <f t="shared" si="7"/>
        <v>82160</v>
      </c>
      <c r="K55" s="32">
        <f>'수거개(발생수량 작성시트)'!K55*100</f>
        <v>56000</v>
      </c>
      <c r="L55" s="32">
        <f>'수거개(발생수량 작성시트)'!L55*100</f>
        <v>25000</v>
      </c>
      <c r="M55" s="33">
        <f>'수거개(발생수량 작성시트)'!M55*20</f>
        <v>1160</v>
      </c>
      <c r="N55" s="32">
        <f t="shared" si="8"/>
        <v>24700</v>
      </c>
      <c r="O55" s="32">
        <f>'수거개(발생수량 작성시트)'!O55*100</f>
        <v>14300</v>
      </c>
      <c r="P55" s="32">
        <f>'수거개(발생수량 작성시트)'!P55*100</f>
        <v>10400</v>
      </c>
      <c r="Q55" s="33">
        <f>'수거개(발생수량 작성시트)'!Q55*20</f>
        <v>0</v>
      </c>
      <c r="R55" s="32">
        <f t="shared" si="9"/>
        <v>104580</v>
      </c>
      <c r="S55" s="32">
        <f>'수거개(발생수량 작성시트)'!S55*100</f>
        <v>60600</v>
      </c>
      <c r="T55" s="32">
        <f>'수거개(발생수량 작성시트)'!T55*100</f>
        <v>41400</v>
      </c>
      <c r="U55" s="33">
        <f>'수거개(발생수량 작성시트)'!U55*20</f>
        <v>2580</v>
      </c>
    </row>
    <row r="56" spans="1:21" ht="20.25" customHeight="1">
      <c r="A56" s="38">
        <v>201506</v>
      </c>
      <c r="B56" s="32">
        <f t="shared" si="5"/>
        <v>201580</v>
      </c>
      <c r="C56" s="32">
        <f>'수거개(발생수량 작성시트)'!C56*100</f>
        <v>130700</v>
      </c>
      <c r="D56" s="32">
        <f>'수거개(발생수량 작성시트)'!D56*100</f>
        <v>67600</v>
      </c>
      <c r="E56" s="33">
        <f>'수거개(발생수량 작성시트)'!E56*20</f>
        <v>3280</v>
      </c>
      <c r="F56" s="32">
        <f t="shared" si="6"/>
        <v>83820</v>
      </c>
      <c r="G56" s="32">
        <f>'수거개(발생수량 작성시트)'!G56*100</f>
        <v>61700</v>
      </c>
      <c r="H56" s="32">
        <f>'수거개(발생수량 작성시트)'!H56*100</f>
        <v>22000</v>
      </c>
      <c r="I56" s="33">
        <f>'수거개(발생수량 작성시트)'!I56*20</f>
        <v>120</v>
      </c>
      <c r="J56" s="32">
        <f t="shared" si="7"/>
        <v>31060</v>
      </c>
      <c r="K56" s="32">
        <f>'수거개(발생수량 작성시트)'!K56*100</f>
        <v>21000</v>
      </c>
      <c r="L56" s="32">
        <f>'수거개(발생수량 작성시트)'!L56*100</f>
        <v>9600</v>
      </c>
      <c r="M56" s="33">
        <f>'수거개(발생수량 작성시트)'!M56*20</f>
        <v>460</v>
      </c>
      <c r="N56" s="32">
        <f t="shared" si="8"/>
        <v>11100</v>
      </c>
      <c r="O56" s="32">
        <f>'수거개(발생수량 작성시트)'!O56*100</f>
        <v>6700</v>
      </c>
      <c r="P56" s="32">
        <f>'수거개(발생수량 작성시트)'!P56*100</f>
        <v>4400</v>
      </c>
      <c r="Q56" s="33">
        <f>'수거개(발생수량 작성시트)'!Q56*20</f>
        <v>0</v>
      </c>
      <c r="R56" s="32">
        <f t="shared" si="9"/>
        <v>75600</v>
      </c>
      <c r="S56" s="32">
        <f>'수거개(발생수량 작성시트)'!S56*100</f>
        <v>41300</v>
      </c>
      <c r="T56" s="32">
        <f>'수거개(발생수량 작성시트)'!T56*100</f>
        <v>31600</v>
      </c>
      <c r="U56" s="33">
        <f>'수거개(발생수량 작성시트)'!U56*20</f>
        <v>2700</v>
      </c>
    </row>
    <row r="57" spans="1:21" ht="20.25" customHeight="1">
      <c r="A57" s="38">
        <v>201507</v>
      </c>
      <c r="B57" s="32">
        <f t="shared" si="5"/>
        <v>172580</v>
      </c>
      <c r="C57" s="32">
        <f>'수거개(발생수량 작성시트)'!C57*100</f>
        <v>109100</v>
      </c>
      <c r="D57" s="32">
        <f>'수거개(발생수량 작성시트)'!D57*100</f>
        <v>60400</v>
      </c>
      <c r="E57" s="33">
        <f>'수거개(발생수량 작성시트)'!E57*20</f>
        <v>3080</v>
      </c>
      <c r="F57" s="32">
        <f t="shared" si="6"/>
        <v>76580</v>
      </c>
      <c r="G57" s="32">
        <f>'수거개(발생수량 작성시트)'!G57*100</f>
        <v>54800</v>
      </c>
      <c r="H57" s="32">
        <f>'수거개(발생수량 작성시트)'!H57*100</f>
        <v>21700</v>
      </c>
      <c r="I57" s="33">
        <f>'수거개(발생수량 작성시트)'!I57*20</f>
        <v>80</v>
      </c>
      <c r="J57" s="32">
        <f t="shared" si="7"/>
        <v>22760</v>
      </c>
      <c r="K57" s="32">
        <f>'수거개(발생수량 작성시트)'!K57*100</f>
        <v>14100</v>
      </c>
      <c r="L57" s="32">
        <f>'수거개(발생수량 작성시트)'!L57*100</f>
        <v>8100</v>
      </c>
      <c r="M57" s="33">
        <f>'수거개(발생수량 작성시트)'!M57*20</f>
        <v>560</v>
      </c>
      <c r="N57" s="32">
        <f t="shared" si="8"/>
        <v>9100</v>
      </c>
      <c r="O57" s="32">
        <f>'수거개(발생수량 작성시트)'!O57*100</f>
        <v>5300</v>
      </c>
      <c r="P57" s="32">
        <f>'수거개(발생수량 작성시트)'!P57*100</f>
        <v>3800</v>
      </c>
      <c r="Q57" s="33">
        <f>'수거개(발생수량 작성시트)'!Q57*20</f>
        <v>0</v>
      </c>
      <c r="R57" s="32">
        <f t="shared" si="9"/>
        <v>64140</v>
      </c>
      <c r="S57" s="32">
        <f>'수거개(발생수량 작성시트)'!S57*100</f>
        <v>34900</v>
      </c>
      <c r="T57" s="32">
        <f>'수거개(발생수량 작성시트)'!T57*100</f>
        <v>26800</v>
      </c>
      <c r="U57" s="33">
        <f>'수거개(발생수량 작성시트)'!U57*20</f>
        <v>2440</v>
      </c>
    </row>
    <row r="58" spans="1:21" ht="20.25" customHeight="1">
      <c r="A58" s="38">
        <v>201508</v>
      </c>
      <c r="B58" s="32">
        <f t="shared" si="5"/>
        <v>182160</v>
      </c>
      <c r="C58" s="32">
        <f>'수거개(발생수량 작성시트)'!C58*100</f>
        <v>111900</v>
      </c>
      <c r="D58" s="32">
        <f>'수거개(발생수량 작성시트)'!D58*100</f>
        <v>66700</v>
      </c>
      <c r="E58" s="33">
        <f>'수거개(발생수량 작성시트)'!E58*20</f>
        <v>3560</v>
      </c>
      <c r="F58" s="32">
        <f t="shared" si="6"/>
        <v>73200</v>
      </c>
      <c r="G58" s="32">
        <f>'수거개(발생수량 작성시트)'!G58*100</f>
        <v>50900</v>
      </c>
      <c r="H58" s="32">
        <f>'수거개(발생수량 작성시트)'!H58*100</f>
        <v>22100</v>
      </c>
      <c r="I58" s="33">
        <f>'수거개(발생수량 작성시트)'!I58*20</f>
        <v>200</v>
      </c>
      <c r="J58" s="32">
        <f t="shared" si="7"/>
        <v>24940</v>
      </c>
      <c r="K58" s="32">
        <f>'수거개(발생수량 작성시트)'!K58*100</f>
        <v>15300</v>
      </c>
      <c r="L58" s="32">
        <f>'수거개(발생수량 작성시트)'!L58*100</f>
        <v>9200</v>
      </c>
      <c r="M58" s="33">
        <f>'수거개(발생수량 작성시트)'!M58*20</f>
        <v>440</v>
      </c>
      <c r="N58" s="32">
        <f t="shared" si="8"/>
        <v>10500</v>
      </c>
      <c r="O58" s="32">
        <f>'수거개(발생수량 작성시트)'!O58*100</f>
        <v>5700</v>
      </c>
      <c r="P58" s="32">
        <f>'수거개(발생수량 작성시트)'!P58*100</f>
        <v>4800</v>
      </c>
      <c r="Q58" s="33">
        <f>'수거개(발생수량 작성시트)'!Q58*20</f>
        <v>0</v>
      </c>
      <c r="R58" s="32">
        <f t="shared" si="9"/>
        <v>73520</v>
      </c>
      <c r="S58" s="32">
        <f>'수거개(발생수량 작성시트)'!S58*100</f>
        <v>40000</v>
      </c>
      <c r="T58" s="32">
        <f>'수거개(발생수량 작성시트)'!T58*100</f>
        <v>30600</v>
      </c>
      <c r="U58" s="33">
        <f>'수거개(발생수량 작성시트)'!U58*20</f>
        <v>2920</v>
      </c>
    </row>
    <row r="59" spans="1:21" ht="20.25" customHeight="1">
      <c r="A59" s="38">
        <v>201509</v>
      </c>
      <c r="B59" s="32">
        <f t="shared" si="5"/>
        <v>303800</v>
      </c>
      <c r="C59" s="32">
        <f>'수거개(발생수량 작성시트)'!C59*100</f>
        <v>199400</v>
      </c>
      <c r="D59" s="32">
        <f>'수거개(발생수량 작성시트)'!D59*100</f>
        <v>101500</v>
      </c>
      <c r="E59" s="33">
        <f>'수거개(발생수량 작성시트)'!E59*20</f>
        <v>2900</v>
      </c>
      <c r="F59" s="32">
        <f t="shared" si="6"/>
        <v>123920</v>
      </c>
      <c r="G59" s="32">
        <f>'수거개(발생수량 작성시트)'!G59*100</f>
        <v>89100</v>
      </c>
      <c r="H59" s="32">
        <f>'수거개(발생수량 작성시트)'!H59*100</f>
        <v>34700</v>
      </c>
      <c r="I59" s="33">
        <f>'수거개(발생수량 작성시트)'!I59*20</f>
        <v>120</v>
      </c>
      <c r="J59" s="32">
        <f t="shared" si="7"/>
        <v>45560</v>
      </c>
      <c r="K59" s="32">
        <f>'수거개(발생수량 작성시트)'!K59*100</f>
        <v>30500</v>
      </c>
      <c r="L59" s="32">
        <f>'수거개(발생수량 작성시트)'!L59*100</f>
        <v>14800</v>
      </c>
      <c r="M59" s="33">
        <f>'수거개(발생수량 작성시트)'!M59*20</f>
        <v>260</v>
      </c>
      <c r="N59" s="32">
        <f t="shared" si="8"/>
        <v>46300</v>
      </c>
      <c r="O59" s="32">
        <f>'수거개(발생수량 작성시트)'!O59*100</f>
        <v>28300</v>
      </c>
      <c r="P59" s="32">
        <f>'수거개(발생수량 작성시트)'!P59*100</f>
        <v>18000</v>
      </c>
      <c r="Q59" s="33">
        <f>'수거개(발생수량 작성시트)'!Q59*20</f>
        <v>0</v>
      </c>
      <c r="R59" s="32">
        <f t="shared" si="9"/>
        <v>88020</v>
      </c>
      <c r="S59" s="32">
        <f>'수거개(발생수량 작성시트)'!S59*100</f>
        <v>51500</v>
      </c>
      <c r="T59" s="32">
        <f>'수거개(발생수량 작성시트)'!T59*100</f>
        <v>34000</v>
      </c>
      <c r="U59" s="33">
        <f>'수거개(발생수량 작성시트)'!U59*20</f>
        <v>2520</v>
      </c>
    </row>
    <row r="60" spans="1:21" ht="20.25" customHeight="1">
      <c r="A60" s="38">
        <v>201510</v>
      </c>
      <c r="B60" s="32">
        <f t="shared" si="5"/>
        <v>572280</v>
      </c>
      <c r="C60" s="32">
        <f>'수거개(발생수량 작성시트)'!C60*100</f>
        <v>391700</v>
      </c>
      <c r="D60" s="32">
        <f>'수거개(발생수량 작성시트)'!D60*100</f>
        <v>177000</v>
      </c>
      <c r="E60" s="33">
        <f>'수거개(발생수량 작성시트)'!E60*20</f>
        <v>3580</v>
      </c>
      <c r="F60" s="32">
        <f t="shared" si="6"/>
        <v>211820</v>
      </c>
      <c r="G60" s="32">
        <f>'수거개(발생수량 작성시트)'!G60*100</f>
        <v>155800</v>
      </c>
      <c r="H60" s="32">
        <f>'수거개(발생수량 작성시트)'!H60*100</f>
        <v>56000</v>
      </c>
      <c r="I60" s="33">
        <f>'수거개(발생수량 작성시트)'!I60*20</f>
        <v>20</v>
      </c>
      <c r="J60" s="32">
        <f t="shared" si="7"/>
        <v>88340</v>
      </c>
      <c r="K60" s="32">
        <f>'수거개(발생수량 작성시트)'!K60*100</f>
        <v>61100</v>
      </c>
      <c r="L60" s="32">
        <f>'수거개(발생수량 작성시트)'!L60*100</f>
        <v>26600</v>
      </c>
      <c r="M60" s="33">
        <f>'수거개(발생수량 작성시트)'!M60*20</f>
        <v>640</v>
      </c>
      <c r="N60" s="32">
        <f t="shared" si="8"/>
        <v>172300</v>
      </c>
      <c r="O60" s="32">
        <f>'수거개(발생수량 작성시트)'!O60*100</f>
        <v>113900</v>
      </c>
      <c r="P60" s="32">
        <f>'수거개(발생수량 작성시트)'!P60*100</f>
        <v>58400</v>
      </c>
      <c r="Q60" s="33">
        <f>'수거개(발생수량 작성시트)'!Q60*20</f>
        <v>0</v>
      </c>
      <c r="R60" s="32">
        <f t="shared" si="9"/>
        <v>99820</v>
      </c>
      <c r="S60" s="32">
        <f>'수거개(발생수량 작성시트)'!S60*100</f>
        <v>60900</v>
      </c>
      <c r="T60" s="32">
        <f>'수거개(발생수량 작성시트)'!T60*100</f>
        <v>36000</v>
      </c>
      <c r="U60" s="33">
        <f>'수거개(발생수량 작성시트)'!U60*20</f>
        <v>2920</v>
      </c>
    </row>
    <row r="61" spans="1:21" ht="20.25" customHeight="1">
      <c r="A61" s="38">
        <v>201511</v>
      </c>
      <c r="B61" s="32">
        <f t="shared" si="5"/>
        <v>138680</v>
      </c>
      <c r="C61" s="32">
        <f>'수거개(발생수량 작성시트)'!C61*100</f>
        <v>97700</v>
      </c>
      <c r="D61" s="32">
        <f>'수거개(발생수량 작성시트)'!D61*100</f>
        <v>40800</v>
      </c>
      <c r="E61" s="33">
        <f>'수거개(발생수량 작성시트)'!E61*20</f>
        <v>180</v>
      </c>
      <c r="F61" s="32">
        <f t="shared" si="6"/>
        <v>40840</v>
      </c>
      <c r="G61" s="32">
        <f>'수거개(발생수량 작성시트)'!G61*100</f>
        <v>30800</v>
      </c>
      <c r="H61" s="32">
        <f>'수거개(발생수량 작성시트)'!H61*100</f>
        <v>10000</v>
      </c>
      <c r="I61" s="33">
        <f>'수거개(발생수량 작성시트)'!I61*20</f>
        <v>40</v>
      </c>
      <c r="J61" s="32">
        <f t="shared" si="7"/>
        <v>22240</v>
      </c>
      <c r="K61" s="32">
        <f>'수거개(발생수량 작성시트)'!K61*100</f>
        <v>16500</v>
      </c>
      <c r="L61" s="32">
        <f>'수거개(발생수량 작성시트)'!L61*100</f>
        <v>5600</v>
      </c>
      <c r="M61" s="33">
        <f>'수거개(발생수량 작성시트)'!M61*20</f>
        <v>140</v>
      </c>
      <c r="N61" s="32">
        <f t="shared" si="8"/>
        <v>30600</v>
      </c>
      <c r="O61" s="32">
        <f>'수거개(발생수량 작성시트)'!O61*100</f>
        <v>24000</v>
      </c>
      <c r="P61" s="32">
        <f>'수거개(발생수량 작성시트)'!P61*100</f>
        <v>6600</v>
      </c>
      <c r="Q61" s="33">
        <f>'수거개(발생수량 작성시트)'!Q61*20</f>
        <v>0</v>
      </c>
      <c r="R61" s="32">
        <f t="shared" si="9"/>
        <v>45000</v>
      </c>
      <c r="S61" s="32">
        <f>'수거개(발생수량 작성시트)'!S61*100</f>
        <v>26400</v>
      </c>
      <c r="T61" s="32">
        <f>'수거개(발생수량 작성시트)'!T61*100</f>
        <v>18600</v>
      </c>
      <c r="U61" s="33">
        <f>'수거개(발생수량 작성시트)'!U61*20</f>
        <v>0</v>
      </c>
    </row>
    <row r="62" spans="1:21" ht="20.25" customHeight="1">
      <c r="A62" s="39">
        <v>201512</v>
      </c>
      <c r="B62" s="35">
        <f t="shared" si="5"/>
        <v>52860</v>
      </c>
      <c r="C62" s="35">
        <f>'수거개(발생수량 작성시트)'!C62*100</f>
        <v>40200</v>
      </c>
      <c r="D62" s="35">
        <f>'수거개(발생수량 작성시트)'!D62*100</f>
        <v>12600</v>
      </c>
      <c r="E62" s="36">
        <f>'수거개(발생수량 작성시트)'!E62*20</f>
        <v>60</v>
      </c>
      <c r="F62" s="35">
        <f t="shared" si="6"/>
        <v>24200</v>
      </c>
      <c r="G62" s="35">
        <f>'수거개(발생수량 작성시트)'!G62*100</f>
        <v>20000</v>
      </c>
      <c r="H62" s="35">
        <f>'수거개(발생수량 작성시트)'!H62*100</f>
        <v>4200</v>
      </c>
      <c r="I62" s="36">
        <f>'수거개(발생수량 작성시트)'!I62*20</f>
        <v>0</v>
      </c>
      <c r="J62" s="35">
        <f t="shared" si="7"/>
        <v>9360</v>
      </c>
      <c r="K62" s="35">
        <f>'수거개(발생수량 작성시트)'!K62*100</f>
        <v>7100</v>
      </c>
      <c r="L62" s="35">
        <f>'수거개(발생수량 작성시트)'!L62*100</f>
        <v>2200</v>
      </c>
      <c r="M62" s="36">
        <f>'수거개(발생수량 작성시트)'!M62*20</f>
        <v>60</v>
      </c>
      <c r="N62" s="35">
        <f t="shared" si="8"/>
        <v>8200</v>
      </c>
      <c r="O62" s="35">
        <f>'수거개(발생수량 작성시트)'!O62*100</f>
        <v>6600</v>
      </c>
      <c r="P62" s="35">
        <f>'수거개(발생수량 작성시트)'!P62*100</f>
        <v>1600</v>
      </c>
      <c r="Q62" s="36">
        <f>'수거개(발생수량 작성시트)'!Q62*20</f>
        <v>0</v>
      </c>
      <c r="R62" s="35">
        <f t="shared" si="9"/>
        <v>11100</v>
      </c>
      <c r="S62" s="35">
        <f>'수거개(발생수량 작성시트)'!S62*100</f>
        <v>6500</v>
      </c>
      <c r="T62" s="35">
        <f>'수거개(발생수량 작성시트)'!T62*100</f>
        <v>4600</v>
      </c>
      <c r="U62" s="36">
        <f>'수거개(발생수량 작성시트)'!U62*20</f>
        <v>0</v>
      </c>
    </row>
    <row r="63" spans="1:21" ht="20.25" customHeight="1">
      <c r="A63" s="37">
        <v>201601</v>
      </c>
      <c r="B63" s="27">
        <f t="shared" ref="B63:B74" si="10">C63+D63+E63</f>
        <v>40640</v>
      </c>
      <c r="C63" s="27">
        <f t="shared" ref="C63:C74" si="11">G63+K63+O63+S63</f>
        <v>31900</v>
      </c>
      <c r="D63" s="32">
        <f t="shared" ref="D63:D74" si="12">H63+L63+P63+T63</f>
        <v>8600</v>
      </c>
      <c r="E63" s="28">
        <f t="shared" ref="E63:E74" si="13">I63+M63+Q63+U63</f>
        <v>140</v>
      </c>
      <c r="F63" s="27">
        <f t="shared" si="6"/>
        <v>20200</v>
      </c>
      <c r="G63" s="32">
        <f>'수거개(발생수량 작성시트)'!G63*100</f>
        <v>15000</v>
      </c>
      <c r="H63" s="27">
        <f>'수거개(발생수량 작성시트)'!H63*100</f>
        <v>5200</v>
      </c>
      <c r="I63" s="28">
        <f>'수거개(발생수량 작성시트)'!I63*20</f>
        <v>0</v>
      </c>
      <c r="J63" s="27">
        <f t="shared" si="7"/>
        <v>8540</v>
      </c>
      <c r="K63" s="32">
        <f>'수거개(발생수량 작성시트)'!K63*100</f>
        <v>6800</v>
      </c>
      <c r="L63" s="27">
        <f>'수거개(발생수량 작성시트)'!L63*100</f>
        <v>1600</v>
      </c>
      <c r="M63" s="28">
        <f>'수거개(발생수량 작성시트)'!M63*20</f>
        <v>140</v>
      </c>
      <c r="N63" s="27">
        <f t="shared" si="8"/>
        <v>8400</v>
      </c>
      <c r="O63" s="27">
        <f>'수거개(발생수량 작성시트)'!O63*100</f>
        <v>7000</v>
      </c>
      <c r="P63" s="27">
        <f>'수거개(발생수량 작성시트)'!P63*100</f>
        <v>1400</v>
      </c>
      <c r="Q63" s="28">
        <f>'수거개(발생수량 작성시트)'!Q63*20</f>
        <v>0</v>
      </c>
      <c r="R63" s="27">
        <f t="shared" si="9"/>
        <v>3500</v>
      </c>
      <c r="S63" s="27">
        <f>'수거개(발생수량 작성시트)'!S63*100</f>
        <v>3100</v>
      </c>
      <c r="T63" s="27">
        <f>'수거개(발생수량 작성시트)'!T63*100</f>
        <v>400</v>
      </c>
      <c r="U63" s="28">
        <f>'수거개(발생수량 작성시트)'!U63*20</f>
        <v>0</v>
      </c>
    </row>
    <row r="64" spans="1:21" ht="20.25" customHeight="1">
      <c r="A64" s="38">
        <v>201602</v>
      </c>
      <c r="B64" s="32">
        <f t="shared" si="10"/>
        <v>35680</v>
      </c>
      <c r="C64" s="32">
        <f t="shared" si="11"/>
        <v>28000</v>
      </c>
      <c r="D64" s="32">
        <f t="shared" si="12"/>
        <v>7600</v>
      </c>
      <c r="E64" s="33">
        <f t="shared" si="13"/>
        <v>80</v>
      </c>
      <c r="F64" s="32">
        <f t="shared" si="6"/>
        <v>19620</v>
      </c>
      <c r="G64" s="32">
        <f>'수거개(발생수량 작성시트)'!G64*100</f>
        <v>15400</v>
      </c>
      <c r="H64" s="32">
        <f>'수거개(발생수량 작성시트)'!H64*100</f>
        <v>4200</v>
      </c>
      <c r="I64" s="33">
        <f>'수거개(발생수량 작성시트)'!I64*20</f>
        <v>20</v>
      </c>
      <c r="J64" s="32">
        <f t="shared" si="7"/>
        <v>6860</v>
      </c>
      <c r="K64" s="32">
        <f>'수거개(발생수량 작성시트)'!K64*100</f>
        <v>5600</v>
      </c>
      <c r="L64" s="32">
        <f>'수거개(발생수량 작성시트)'!L64*100</f>
        <v>1200</v>
      </c>
      <c r="M64" s="33">
        <f>'수거개(발생수량 작성시트)'!M64*20</f>
        <v>60</v>
      </c>
      <c r="N64" s="32">
        <f t="shared" si="8"/>
        <v>5900</v>
      </c>
      <c r="O64" s="32">
        <f>'수거개(발생수량 작성시트)'!O64*100</f>
        <v>4500</v>
      </c>
      <c r="P64" s="32">
        <f>'수거개(발생수량 작성시트)'!P64*100</f>
        <v>1400</v>
      </c>
      <c r="Q64" s="33">
        <f>'수거개(발생수량 작성시트)'!Q64*20</f>
        <v>0</v>
      </c>
      <c r="R64" s="32">
        <f t="shared" si="9"/>
        <v>3300</v>
      </c>
      <c r="S64" s="32">
        <f>'수거개(발생수량 작성시트)'!S64*100</f>
        <v>2500</v>
      </c>
      <c r="T64" s="32">
        <f>'수거개(발생수량 작성시트)'!T64*100</f>
        <v>800</v>
      </c>
      <c r="U64" s="33">
        <f>'수거개(발생수량 작성시트)'!U64*20</f>
        <v>0</v>
      </c>
    </row>
    <row r="65" spans="1:21" ht="20.25" customHeight="1">
      <c r="A65" s="38">
        <v>201603</v>
      </c>
      <c r="B65" s="32">
        <f t="shared" si="10"/>
        <v>89360</v>
      </c>
      <c r="C65" s="32">
        <f t="shared" si="11"/>
        <v>67900</v>
      </c>
      <c r="D65" s="32">
        <f t="shared" si="12"/>
        <v>21400</v>
      </c>
      <c r="E65" s="33">
        <f t="shared" si="13"/>
        <v>60</v>
      </c>
      <c r="F65" s="32">
        <f t="shared" si="6"/>
        <v>49700</v>
      </c>
      <c r="G65" s="32">
        <f>'수거개(발생수량 작성시트)'!G65*100</f>
        <v>39500</v>
      </c>
      <c r="H65" s="32">
        <f>'수거개(발생수량 작성시트)'!H65*100</f>
        <v>10200</v>
      </c>
      <c r="I65" s="33">
        <f>'수거개(발생수량 작성시트)'!I65*20</f>
        <v>0</v>
      </c>
      <c r="J65" s="32">
        <f t="shared" si="7"/>
        <v>12800</v>
      </c>
      <c r="K65" s="32">
        <f>'수거개(발생수량 작성시트)'!K65*100</f>
        <v>9200</v>
      </c>
      <c r="L65" s="32">
        <f>'수거개(발생수량 작성시트)'!L65*100</f>
        <v>3600</v>
      </c>
      <c r="M65" s="33">
        <f>'수거개(발생수량 작성시트)'!M65*20</f>
        <v>0</v>
      </c>
      <c r="N65" s="32">
        <f t="shared" si="8"/>
        <v>9000</v>
      </c>
      <c r="O65" s="32">
        <f>'수거개(발생수량 작성시트)'!O65*100</f>
        <v>6200</v>
      </c>
      <c r="P65" s="32">
        <f>'수거개(발생수량 작성시트)'!P65*100</f>
        <v>2800</v>
      </c>
      <c r="Q65" s="33">
        <f>'수거개(발생수량 작성시트)'!Q65*20</f>
        <v>0</v>
      </c>
      <c r="R65" s="32">
        <f t="shared" si="9"/>
        <v>17860</v>
      </c>
      <c r="S65" s="32">
        <f>'수거개(발생수량 작성시트)'!S65*100</f>
        <v>13000</v>
      </c>
      <c r="T65" s="32">
        <f>'수거개(발생수량 작성시트)'!T65*100</f>
        <v>4800</v>
      </c>
      <c r="U65" s="33">
        <f>'수거개(발생수량 작성시트)'!U65*20</f>
        <v>60</v>
      </c>
    </row>
    <row r="66" spans="1:21" ht="20.25" customHeight="1">
      <c r="A66" s="38">
        <v>201604</v>
      </c>
      <c r="B66" s="32">
        <f t="shared" si="10"/>
        <v>238140</v>
      </c>
      <c r="C66" s="32">
        <f t="shared" si="11"/>
        <v>170900</v>
      </c>
      <c r="D66" s="32">
        <f t="shared" si="12"/>
        <v>65600</v>
      </c>
      <c r="E66" s="33">
        <f t="shared" si="13"/>
        <v>1640</v>
      </c>
      <c r="F66" s="32">
        <f t="shared" si="6"/>
        <v>101620</v>
      </c>
      <c r="G66" s="32">
        <f>'수거개(발생수량 작성시트)'!G66*100</f>
        <v>78000</v>
      </c>
      <c r="H66" s="32">
        <f>'수거개(발생수량 작성시트)'!H66*100</f>
        <v>23600</v>
      </c>
      <c r="I66" s="33">
        <f>'수거개(발생수량 작성시트)'!I66*20</f>
        <v>20</v>
      </c>
      <c r="J66" s="32">
        <f t="shared" si="7"/>
        <v>38020</v>
      </c>
      <c r="K66" s="32">
        <f>'수거개(발생수량 작성시트)'!K66*100</f>
        <v>25300</v>
      </c>
      <c r="L66" s="32">
        <f>'수거개(발생수량 작성시트)'!L66*100</f>
        <v>12400</v>
      </c>
      <c r="M66" s="33">
        <f>'수거개(발생수량 작성시트)'!M66*20</f>
        <v>320</v>
      </c>
      <c r="N66" s="32">
        <f t="shared" si="8"/>
        <v>26700</v>
      </c>
      <c r="O66" s="32">
        <f>'수거개(발생수량 작성시트)'!O66*100</f>
        <v>20100</v>
      </c>
      <c r="P66" s="32">
        <f>'수거개(발생수량 작성시트)'!P66*100</f>
        <v>6600</v>
      </c>
      <c r="Q66" s="33">
        <f>'수거개(발생수량 작성시트)'!Q66*20</f>
        <v>0</v>
      </c>
      <c r="R66" s="32">
        <f t="shared" si="9"/>
        <v>71800</v>
      </c>
      <c r="S66" s="32">
        <f>'수거개(발생수량 작성시트)'!S66*100</f>
        <v>47500</v>
      </c>
      <c r="T66" s="32">
        <f>'수거개(발생수량 작성시트)'!T66*100</f>
        <v>23000</v>
      </c>
      <c r="U66" s="33">
        <f>'수거개(발생수량 작성시트)'!U66*20</f>
        <v>1300</v>
      </c>
    </row>
    <row r="67" spans="1:21" ht="20.25" customHeight="1">
      <c r="A67" s="38">
        <v>201605</v>
      </c>
      <c r="B67" s="32">
        <f t="shared" si="10"/>
        <v>376100</v>
      </c>
      <c r="C67" s="32">
        <f t="shared" si="11"/>
        <v>254100</v>
      </c>
      <c r="D67" s="32">
        <f t="shared" si="12"/>
        <v>117200</v>
      </c>
      <c r="E67" s="33">
        <f t="shared" si="13"/>
        <v>4800</v>
      </c>
      <c r="F67" s="32">
        <f t="shared" ref="F67:F74" si="14">SUM(G67:I67)</f>
        <v>168880</v>
      </c>
      <c r="G67" s="32">
        <f>'수거개(발생수량 작성시트)'!G67*100</f>
        <v>121700</v>
      </c>
      <c r="H67" s="32">
        <f>'수거개(발생수량 작성시트)'!H67*100</f>
        <v>46600</v>
      </c>
      <c r="I67" s="33">
        <f>'수거개(발생수량 작성시트)'!I67*20</f>
        <v>580</v>
      </c>
      <c r="J67" s="32">
        <f t="shared" ref="J67:J68" si="15">SUM(K67:M67)</f>
        <v>77180</v>
      </c>
      <c r="K67" s="32">
        <f>'수거개(발생수량 작성시트)'!K67*100</f>
        <v>49700</v>
      </c>
      <c r="L67" s="32">
        <f>'수거개(발생수량 작성시트)'!L67*100</f>
        <v>26400</v>
      </c>
      <c r="M67" s="33">
        <f>'수거개(발생수량 작성시트)'!M67*20</f>
        <v>1080</v>
      </c>
      <c r="N67" s="32">
        <f t="shared" ref="N67:N68" si="16">SUM(O67:Q67)</f>
        <v>32400</v>
      </c>
      <c r="O67" s="32">
        <f>'수거개(발생수량 작성시트)'!O67*100</f>
        <v>20000</v>
      </c>
      <c r="P67" s="32">
        <f>'수거개(발생수량 작성시트)'!P67*100</f>
        <v>12400</v>
      </c>
      <c r="Q67" s="33">
        <f>'수거개(발생수량 작성시트)'!Q67*20</f>
        <v>0</v>
      </c>
      <c r="R67" s="32">
        <f t="shared" ref="R67:R68" si="17">SUM(S67:U67)</f>
        <v>97640</v>
      </c>
      <c r="S67" s="32">
        <f>'수거개(발생수량 작성시트)'!S67*100</f>
        <v>62700</v>
      </c>
      <c r="T67" s="32">
        <f>'수거개(발생수량 작성시트)'!T67*100</f>
        <v>31800</v>
      </c>
      <c r="U67" s="33">
        <f>'수거개(발생수량 작성시트)'!U67*20</f>
        <v>3140</v>
      </c>
    </row>
    <row r="68" spans="1:21" ht="20.25" customHeight="1">
      <c r="A68" s="38">
        <v>201606</v>
      </c>
      <c r="B68" s="32">
        <f t="shared" si="10"/>
        <v>230720</v>
      </c>
      <c r="C68" s="32">
        <f t="shared" si="11"/>
        <v>153300</v>
      </c>
      <c r="D68" s="32">
        <f t="shared" si="12"/>
        <v>74000</v>
      </c>
      <c r="E68" s="33">
        <f t="shared" si="13"/>
        <v>3420</v>
      </c>
      <c r="F68" s="32">
        <f t="shared" si="14"/>
        <v>108100</v>
      </c>
      <c r="G68" s="32">
        <f>'수거개(발생수량 작성시트)'!G68*100</f>
        <v>77600</v>
      </c>
      <c r="H68" s="32">
        <f>'수거개(발생수량 작성시트)'!H68*100</f>
        <v>30200</v>
      </c>
      <c r="I68" s="33">
        <f>'수거개(발생수량 작성시트)'!I68*20</f>
        <v>300</v>
      </c>
      <c r="J68" s="32">
        <f t="shared" si="15"/>
        <v>35180</v>
      </c>
      <c r="K68" s="32">
        <f>'수거개(발생수량 작성시트)'!K68*100</f>
        <v>21300</v>
      </c>
      <c r="L68" s="32">
        <f>'수거개(발생수량 작성시트)'!L68*100</f>
        <v>13200</v>
      </c>
      <c r="M68" s="33">
        <f>'수거개(발생수량 작성시트)'!M68*20</f>
        <v>680</v>
      </c>
      <c r="N68" s="32">
        <f t="shared" si="16"/>
        <v>15000</v>
      </c>
      <c r="O68" s="32">
        <f>'수거개(발생수량 작성시트)'!O68*100</f>
        <v>9200</v>
      </c>
      <c r="P68" s="32">
        <f>'수거개(발생수량 작성시트)'!P68*100</f>
        <v>5800</v>
      </c>
      <c r="Q68" s="33">
        <f>'수거개(발생수량 작성시트)'!Q68*20</f>
        <v>0</v>
      </c>
      <c r="R68" s="32">
        <f t="shared" si="17"/>
        <v>72440</v>
      </c>
      <c r="S68" s="32">
        <f>'수거개(발생수량 작성시트)'!S68*100</f>
        <v>45200</v>
      </c>
      <c r="T68" s="32">
        <f>'수거개(발생수량 작성시트)'!T68*100</f>
        <v>24800</v>
      </c>
      <c r="U68" s="33">
        <f>'수거개(발생수량 작성시트)'!U68*20</f>
        <v>2440</v>
      </c>
    </row>
    <row r="69" spans="1:21" ht="20.25" customHeight="1">
      <c r="A69" s="38">
        <v>201607</v>
      </c>
      <c r="B69" s="32">
        <f t="shared" si="10"/>
        <v>142400</v>
      </c>
      <c r="C69" s="32">
        <f t="shared" si="11"/>
        <v>95600</v>
      </c>
      <c r="D69" s="32">
        <f t="shared" si="12"/>
        <v>44200</v>
      </c>
      <c r="E69" s="33">
        <f t="shared" si="13"/>
        <v>2600</v>
      </c>
      <c r="F69" s="32">
        <f t="shared" si="14"/>
        <v>60460</v>
      </c>
      <c r="G69" s="32">
        <f>'수거개(발생수량 작성시트)'!G69*100</f>
        <v>43100</v>
      </c>
      <c r="H69" s="32">
        <f>'수거개(발생수량 작성시트)'!H69*100</f>
        <v>17200</v>
      </c>
      <c r="I69" s="33">
        <f>'수거개(발생수량 작성시트)'!I69*20</f>
        <v>160</v>
      </c>
      <c r="J69" s="32">
        <f t="shared" ref="J69:J74" si="18">SUM(K69:M69)</f>
        <v>18020</v>
      </c>
      <c r="K69" s="32">
        <f>'수거개(발생수량 작성시트)'!K69*100</f>
        <v>11300</v>
      </c>
      <c r="L69" s="32">
        <f>'수거개(발생수량 작성시트)'!L69*100</f>
        <v>6000</v>
      </c>
      <c r="M69" s="33">
        <f>'수거개(발생수량 작성시트)'!M69*20</f>
        <v>720</v>
      </c>
      <c r="N69" s="32">
        <f t="shared" ref="N69:N74" si="19">SUM(O69:Q69)</f>
        <v>10000</v>
      </c>
      <c r="O69" s="32">
        <f>'수거개(발생수량 작성시트)'!O69*100</f>
        <v>7000</v>
      </c>
      <c r="P69" s="32">
        <f>'수거개(발생수량 작성시트)'!P69*100</f>
        <v>3000</v>
      </c>
      <c r="Q69" s="33">
        <f>'수거개(발생수량 작성시트)'!Q69*20</f>
        <v>0</v>
      </c>
      <c r="R69" s="32">
        <f t="shared" ref="R69:R74" si="20">SUM(S69:U69)</f>
        <v>53920</v>
      </c>
      <c r="S69" s="32">
        <f>'수거개(발생수량 작성시트)'!S69*100</f>
        <v>34200</v>
      </c>
      <c r="T69" s="32">
        <f>'수거개(발생수량 작성시트)'!T69*100</f>
        <v>18000</v>
      </c>
      <c r="U69" s="33">
        <f>'수거개(발생수량 작성시트)'!U69*20</f>
        <v>1720</v>
      </c>
    </row>
    <row r="70" spans="1:21" ht="20.25" customHeight="1">
      <c r="A70" s="38">
        <v>201608</v>
      </c>
      <c r="B70" s="32">
        <f t="shared" si="10"/>
        <v>141440</v>
      </c>
      <c r="C70" s="32">
        <f t="shared" si="11"/>
        <v>90800</v>
      </c>
      <c r="D70" s="32">
        <f t="shared" si="12"/>
        <v>48800</v>
      </c>
      <c r="E70" s="33">
        <f t="shared" si="13"/>
        <v>1840</v>
      </c>
      <c r="F70" s="32">
        <f t="shared" si="14"/>
        <v>58100</v>
      </c>
      <c r="G70" s="32">
        <v>40400</v>
      </c>
      <c r="H70" s="32">
        <v>17600</v>
      </c>
      <c r="I70" s="33">
        <v>100</v>
      </c>
      <c r="J70" s="32">
        <f t="shared" si="18"/>
        <v>20380</v>
      </c>
      <c r="K70" s="32">
        <v>11500</v>
      </c>
      <c r="L70" s="32">
        <v>8400</v>
      </c>
      <c r="M70" s="33">
        <v>480</v>
      </c>
      <c r="N70" s="32">
        <f t="shared" si="19"/>
        <v>13100</v>
      </c>
      <c r="O70" s="32">
        <v>7300</v>
      </c>
      <c r="P70" s="32">
        <v>5800</v>
      </c>
      <c r="Q70" s="33">
        <f>'수거개(발생수량 작성시트)'!Q70*20</f>
        <v>0</v>
      </c>
      <c r="R70" s="32">
        <f t="shared" si="20"/>
        <v>49860</v>
      </c>
      <c r="S70" s="32">
        <v>31600</v>
      </c>
      <c r="T70" s="32">
        <v>17000</v>
      </c>
      <c r="U70" s="33">
        <v>1260</v>
      </c>
    </row>
    <row r="71" spans="1:21" ht="20.25" customHeight="1">
      <c r="A71" s="38">
        <v>201609</v>
      </c>
      <c r="B71" s="32">
        <f t="shared" si="10"/>
        <v>317140</v>
      </c>
      <c r="C71" s="32">
        <f t="shared" si="11"/>
        <v>200400</v>
      </c>
      <c r="D71" s="32">
        <f t="shared" si="12"/>
        <v>113700</v>
      </c>
      <c r="E71" s="33">
        <f t="shared" si="13"/>
        <v>3040</v>
      </c>
      <c r="F71" s="32">
        <f t="shared" si="14"/>
        <v>120960</v>
      </c>
      <c r="G71" s="32">
        <f>'수거개(발생수량 작성시트)'!G71*100</f>
        <v>84400</v>
      </c>
      <c r="H71" s="32">
        <f>'수거개(발생수량 작성시트)'!H71*100</f>
        <v>36400</v>
      </c>
      <c r="I71" s="33">
        <f>'수거개(발생수량 작성시트)'!I71*20</f>
        <v>160</v>
      </c>
      <c r="J71" s="32">
        <f t="shared" si="18"/>
        <v>46860</v>
      </c>
      <c r="K71" s="32">
        <f>'수거개(발생수량 작성시트)'!K71*100</f>
        <v>26900</v>
      </c>
      <c r="L71" s="32">
        <f>'수거개(발생수량 작성시트)'!L71*100</f>
        <v>19500</v>
      </c>
      <c r="M71" s="33">
        <f>'수거개(발생수량 작성시트)'!M71*20</f>
        <v>460</v>
      </c>
      <c r="N71" s="32">
        <f t="shared" si="19"/>
        <v>54500</v>
      </c>
      <c r="O71" s="32">
        <f>'수거개(발생수량 작성시트)'!O71*100</f>
        <v>32500</v>
      </c>
      <c r="P71" s="32">
        <f>'수거개(발생수량 작성시트)'!P71*100</f>
        <v>22000</v>
      </c>
      <c r="Q71" s="33">
        <f>'수거개(발생수량 작성시트)'!Q71*20</f>
        <v>0</v>
      </c>
      <c r="R71" s="32">
        <f t="shared" si="20"/>
        <v>94820</v>
      </c>
      <c r="S71" s="32">
        <f>'수거개(발생수량 작성시트)'!S71*100</f>
        <v>56600</v>
      </c>
      <c r="T71" s="32">
        <f>'수거개(발생수량 작성시트)'!T71*100</f>
        <v>35800</v>
      </c>
      <c r="U71" s="33">
        <f>'수거개(발생수량 작성시트)'!U71*20</f>
        <v>2420</v>
      </c>
    </row>
    <row r="72" spans="1:21" ht="20.25" customHeight="1">
      <c r="A72" s="38">
        <v>201610</v>
      </c>
      <c r="B72" s="32">
        <f t="shared" si="10"/>
        <v>509900</v>
      </c>
      <c r="C72" s="32">
        <f t="shared" si="11"/>
        <v>350800</v>
      </c>
      <c r="D72" s="32">
        <f t="shared" si="12"/>
        <v>155900</v>
      </c>
      <c r="E72" s="33">
        <f t="shared" si="13"/>
        <v>3200</v>
      </c>
      <c r="F72" s="32">
        <f t="shared" si="14"/>
        <v>180180</v>
      </c>
      <c r="G72" s="32">
        <v>135700</v>
      </c>
      <c r="H72" s="32">
        <v>44400</v>
      </c>
      <c r="I72" s="33">
        <v>80</v>
      </c>
      <c r="J72" s="32">
        <f t="shared" si="18"/>
        <v>82380</v>
      </c>
      <c r="K72" s="32">
        <v>52500</v>
      </c>
      <c r="L72" s="32">
        <v>28900</v>
      </c>
      <c r="M72" s="33">
        <v>980</v>
      </c>
      <c r="N72" s="32">
        <f t="shared" si="19"/>
        <v>150800</v>
      </c>
      <c r="O72" s="32">
        <v>101600</v>
      </c>
      <c r="P72" s="32">
        <v>49200</v>
      </c>
      <c r="Q72" s="33">
        <f>'수거개(발생수량 작성시트)'!Q72*20</f>
        <v>0</v>
      </c>
      <c r="R72" s="32">
        <f t="shared" si="20"/>
        <v>96540</v>
      </c>
      <c r="S72" s="32">
        <v>61000</v>
      </c>
      <c r="T72" s="32">
        <v>33400</v>
      </c>
      <c r="U72" s="33">
        <v>2140</v>
      </c>
    </row>
    <row r="73" spans="1:21" ht="20.25" customHeight="1">
      <c r="A73" s="38">
        <v>201611</v>
      </c>
      <c r="B73" s="32">
        <f t="shared" si="10"/>
        <v>154080</v>
      </c>
      <c r="C73" s="32">
        <f t="shared" si="11"/>
        <v>112700</v>
      </c>
      <c r="D73" s="32">
        <f t="shared" si="12"/>
        <v>40000</v>
      </c>
      <c r="E73" s="33">
        <f t="shared" si="13"/>
        <v>1380</v>
      </c>
      <c r="F73" s="32">
        <f t="shared" si="14"/>
        <v>45300</v>
      </c>
      <c r="G73" s="32">
        <v>36700</v>
      </c>
      <c r="H73" s="32">
        <v>8600</v>
      </c>
      <c r="I73" s="33">
        <v>0</v>
      </c>
      <c r="J73" s="32">
        <f t="shared" si="18"/>
        <v>24380</v>
      </c>
      <c r="K73" s="32">
        <v>17500</v>
      </c>
      <c r="L73" s="32">
        <v>6600</v>
      </c>
      <c r="M73" s="33">
        <v>280</v>
      </c>
      <c r="N73" s="32">
        <f t="shared" si="19"/>
        <v>35100</v>
      </c>
      <c r="O73" s="32">
        <v>25100</v>
      </c>
      <c r="P73" s="32">
        <v>10000</v>
      </c>
      <c r="Q73" s="33">
        <f>'수거개(발생수량 작성시트)'!Q73*20</f>
        <v>0</v>
      </c>
      <c r="R73" s="32">
        <f t="shared" si="20"/>
        <v>49300</v>
      </c>
      <c r="S73" s="32">
        <v>33400</v>
      </c>
      <c r="T73" s="32">
        <v>14800</v>
      </c>
      <c r="U73" s="33">
        <v>1100</v>
      </c>
    </row>
    <row r="74" spans="1:21" ht="20.25" customHeight="1" thickBot="1">
      <c r="A74" s="39">
        <v>201612</v>
      </c>
      <c r="B74" s="35">
        <f t="shared" si="10"/>
        <v>0</v>
      </c>
      <c r="C74" s="35">
        <f t="shared" si="11"/>
        <v>0</v>
      </c>
      <c r="D74" s="35">
        <f t="shared" si="12"/>
        <v>0</v>
      </c>
      <c r="E74" s="36">
        <f t="shared" si="13"/>
        <v>0</v>
      </c>
      <c r="F74" s="35">
        <f t="shared" si="14"/>
        <v>0</v>
      </c>
      <c r="G74" s="35">
        <f>'수거개(발생수량 작성시트)'!G74*100</f>
        <v>0</v>
      </c>
      <c r="H74" s="35">
        <f>'수거개(발생수량 작성시트)'!H74*100</f>
        <v>0</v>
      </c>
      <c r="I74" s="36">
        <f>'수거개(발생수량 작성시트)'!I74*20</f>
        <v>0</v>
      </c>
      <c r="J74" s="35">
        <f t="shared" si="18"/>
        <v>0</v>
      </c>
      <c r="K74" s="35">
        <f>'수거개(발생수량 작성시트)'!K74*100</f>
        <v>0</v>
      </c>
      <c r="L74" s="35">
        <f>'수거개(발생수량 작성시트)'!L74*100</f>
        <v>0</v>
      </c>
      <c r="M74" s="36">
        <f>'수거개(발생수량 작성시트)'!M74*20</f>
        <v>0</v>
      </c>
      <c r="N74" s="35">
        <f t="shared" si="19"/>
        <v>0</v>
      </c>
      <c r="O74" s="35">
        <f>'수거개(발생수량 작성시트)'!O74*100</f>
        <v>0</v>
      </c>
      <c r="P74" s="35">
        <f>'수거개(발생수량 작성시트)'!P74*100</f>
        <v>0</v>
      </c>
      <c r="Q74" s="36">
        <f>'수거개(발생수량 작성시트)'!Q74*20</f>
        <v>0</v>
      </c>
      <c r="R74" s="35">
        <f t="shared" si="20"/>
        <v>0</v>
      </c>
      <c r="S74" s="35">
        <f>'수거개(발생수량 작성시트)'!S74*100</f>
        <v>0</v>
      </c>
      <c r="T74" s="35">
        <f>'수거개(발생수량 작성시트)'!T74*100</f>
        <v>0</v>
      </c>
      <c r="U74" s="36">
        <f>'수거개(발생수량 작성시트)'!U74*20</f>
        <v>0</v>
      </c>
    </row>
  </sheetData>
  <mergeCells count="5">
    <mergeCell ref="B1:E1"/>
    <mergeCell ref="F1:I1"/>
    <mergeCell ref="J1:M1"/>
    <mergeCell ref="N1:Q1"/>
    <mergeCell ref="R1:U1"/>
  </mergeCells>
  <phoneticPr fontId="8" type="noConversion"/>
  <pageMargins left="0.69972223043441772" right="0.69972223043441772" top="0.75" bottom="0.75" header="0.30000001192092896" footer="0.30000001192092896"/>
  <pageSetup paperSize="9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"/>
  <sheetViews>
    <sheetView showGridLines="0" workbookViewId="0">
      <selection activeCell="A2" sqref="A2"/>
    </sheetView>
  </sheetViews>
  <sheetFormatPr defaultRowHeight="13.5"/>
  <cols>
    <col min="1" max="1" width="8.88671875" style="56"/>
    <col min="2" max="2" width="9.88671875" style="57" bestFit="1" customWidth="1"/>
    <col min="3" max="4" width="9.88671875" style="51" bestFit="1" customWidth="1"/>
    <col min="5" max="6" width="8.88671875" style="51" bestFit="1" customWidth="1"/>
    <col min="7" max="16384" width="8.88671875" style="51"/>
  </cols>
  <sheetData>
    <row r="1" spans="1:6" ht="20.25" customHeight="1"/>
    <row r="2" spans="1:6" ht="22.5" customHeight="1">
      <c r="A2" s="58" t="s">
        <v>20</v>
      </c>
      <c r="B2" s="59" t="s">
        <v>15</v>
      </c>
      <c r="C2" s="60" t="s">
        <v>16</v>
      </c>
      <c r="D2" s="60" t="s">
        <v>17</v>
      </c>
      <c r="E2" s="60" t="s">
        <v>18</v>
      </c>
      <c r="F2" s="60" t="s">
        <v>19</v>
      </c>
    </row>
    <row r="3" spans="1:6" ht="22.5" customHeight="1">
      <c r="A3" s="61">
        <v>201611</v>
      </c>
      <c r="B3" s="52">
        <f>SUM(C3:F3)</f>
        <v>154080</v>
      </c>
      <c r="C3" s="52">
        <f>VLOOKUP(A3,수거량!$A$2:$U$74,6,0)</f>
        <v>45300</v>
      </c>
      <c r="D3" s="52">
        <f>VLOOKUP(A3,수거량!$A$2:$U$74,10,0)</f>
        <v>24380</v>
      </c>
      <c r="E3" s="52">
        <f>VLOOKUP(A3,수거량!$A$2:$U$74,14,0)</f>
        <v>35100</v>
      </c>
      <c r="F3" s="52">
        <f>VLOOKUP(A3,수거량!$A$2:$U$74,18,0)</f>
        <v>49300</v>
      </c>
    </row>
    <row r="4" spans="1:6" ht="22.5" customHeight="1">
      <c r="A4" s="61">
        <v>201610</v>
      </c>
      <c r="B4" s="52">
        <f>SUM(C4:F4)</f>
        <v>509900</v>
      </c>
      <c r="C4" s="52">
        <f>VLOOKUP(A4,수거량!$A$2:$U$74,6,0)</f>
        <v>180180</v>
      </c>
      <c r="D4" s="52">
        <f>VLOOKUP(A4,수거량!$A$2:$U$74,10,0)</f>
        <v>82380</v>
      </c>
      <c r="E4" s="52">
        <f>VLOOKUP(A4,수거량!$A$2:$U$74,14,0)</f>
        <v>150800</v>
      </c>
      <c r="F4" s="52">
        <f>VLOOKUP(A4,수거량!$A$2:$U$74,18,0)</f>
        <v>96540</v>
      </c>
    </row>
    <row r="5" spans="1:6" ht="22.5" customHeight="1">
      <c r="A5" s="61">
        <v>201511</v>
      </c>
      <c r="B5" s="52">
        <f>SUM(C5:F5)</f>
        <v>138680</v>
      </c>
      <c r="C5" s="52">
        <f>VLOOKUP(A5,수거량!$A$2:$U$74,6,0)</f>
        <v>40840</v>
      </c>
      <c r="D5" s="52">
        <f>VLOOKUP(A5,수거량!$A$2:$U$74,10,0)</f>
        <v>22240</v>
      </c>
      <c r="E5" s="52">
        <f>VLOOKUP(A5,수거량!$A$2:$U$74,14,0)</f>
        <v>30600</v>
      </c>
      <c r="F5" s="52">
        <f>VLOOKUP(A5,수거량!$A$2:$U$74,18,0)</f>
        <v>45000</v>
      </c>
    </row>
    <row r="6" spans="1:6">
      <c r="A6" s="53"/>
      <c r="B6" s="54"/>
      <c r="C6" s="55"/>
      <c r="D6" s="55"/>
      <c r="E6" s="55"/>
      <c r="F6" s="55"/>
    </row>
  </sheetData>
  <phoneticPr fontId="8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수거개(발생수량 작성시트)</vt:lpstr>
      <vt:lpstr>수거량</vt:lpstr>
      <vt:lpstr>그래프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보급용</cp:lastModifiedBy>
  <cp:revision>23</cp:revision>
  <cp:lastPrinted>2012-01-09T02:16:06Z</cp:lastPrinted>
  <dcterms:created xsi:type="dcterms:W3CDTF">2009-02-04T01:25:05Z</dcterms:created>
  <dcterms:modified xsi:type="dcterms:W3CDTF">2016-12-04T00:48:24Z</dcterms:modified>
</cp:coreProperties>
</file>