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11295" tabRatio="881"/>
  </bookViews>
  <sheets>
    <sheet name="시설별 총괄(1)" sheetId="1" r:id="rId1"/>
    <sheet name="산출내역(2)" sheetId="2" r:id="rId2"/>
    <sheet name="급식비, 운영비 내역(3)" sheetId="3" r:id="rId3"/>
    <sheet name="종사자 명단(4)" sheetId="4" r:id="rId4"/>
    <sheet name="입소자 명단(5)" sheetId="5" r:id="rId5"/>
    <sheet name="VXXXXXXX" sheetId="6" state="hidden" r:id="rId6"/>
  </sheets>
  <definedNames>
    <definedName name="_xlnm.Consolidate_Area" localSheetId="4">'입소자 명단(5)'!$4:$4</definedName>
  </definedNames>
  <calcPr calcId="125725"/>
</workbook>
</file>

<file path=xl/calcChain.xml><?xml version="1.0" encoding="utf-8"?>
<calcChain xmlns="http://schemas.openxmlformats.org/spreadsheetml/2006/main">
  <c r="C29" i="6"/>
  <c r="A23"/>
  <c r="C6"/>
  <c r="D34" i="3"/>
  <c r="J5" i="2" s="1"/>
  <c r="A32" i="3"/>
  <c r="D30"/>
  <c r="F27"/>
  <c r="F26"/>
  <c r="F25"/>
  <c r="F24"/>
  <c r="F23"/>
  <c r="F22"/>
  <c r="D20" s="1"/>
  <c r="H5" i="2" s="1"/>
  <c r="A15" i="3"/>
  <c r="D13" s="1"/>
  <c r="G5" i="2" s="1"/>
  <c r="A11" i="3"/>
  <c r="A7"/>
  <c r="D5"/>
  <c r="F5" i="2" s="1"/>
  <c r="N17"/>
  <c r="M17"/>
  <c r="F17"/>
  <c r="N16"/>
  <c r="M16"/>
  <c r="F16"/>
  <c r="N15"/>
  <c r="M15"/>
  <c r="S15" s="1"/>
  <c r="F15"/>
  <c r="N14"/>
  <c r="M14"/>
  <c r="F14"/>
  <c r="N13"/>
  <c r="M13"/>
  <c r="F13"/>
  <c r="N12"/>
  <c r="M12"/>
  <c r="F12"/>
  <c r="N11"/>
  <c r="N10" s="1"/>
  <c r="M11"/>
  <c r="S11" s="1"/>
  <c r="F11"/>
  <c r="L10"/>
  <c r="K10"/>
  <c r="J10"/>
  <c r="I10"/>
  <c r="H10"/>
  <c r="G10"/>
  <c r="E10"/>
  <c r="F9"/>
  <c r="I5"/>
  <c r="F29" i="1" s="1"/>
  <c r="E23"/>
  <c r="D23"/>
  <c r="E15"/>
  <c r="D15"/>
  <c r="E14"/>
  <c r="D14"/>
  <c r="E13"/>
  <c r="D13"/>
  <c r="E12"/>
  <c r="D12"/>
  <c r="E11"/>
  <c r="D11"/>
  <c r="E10"/>
  <c r="D10"/>
  <c r="E9"/>
  <c r="D9"/>
  <c r="E8"/>
  <c r="D8"/>
  <c r="E7"/>
  <c r="D7"/>
  <c r="F10" i="2" l="1"/>
  <c r="S12"/>
  <c r="S16"/>
  <c r="S13"/>
  <c r="S17"/>
  <c r="M10"/>
  <c r="S14"/>
  <c r="F21" i="1"/>
  <c r="G21" s="1"/>
  <c r="G29"/>
  <c r="F18"/>
  <c r="F26"/>
  <c r="G26" s="1"/>
  <c r="F28"/>
  <c r="G28" s="1"/>
  <c r="F20"/>
  <c r="F22"/>
  <c r="F30"/>
  <c r="G30" s="1"/>
  <c r="F27"/>
  <c r="G27" s="1"/>
  <c r="F19"/>
  <c r="S10" i="2"/>
  <c r="F13" i="1" l="1"/>
  <c r="G13" s="1"/>
  <c r="G19"/>
  <c r="F11"/>
  <c r="G11" s="1"/>
  <c r="F12"/>
  <c r="G12" s="1"/>
  <c r="G20"/>
  <c r="J18" i="2"/>
  <c r="E5" s="1"/>
  <c r="C5"/>
  <c r="G22" i="1"/>
  <c r="F14"/>
  <c r="G14" s="1"/>
  <c r="F10"/>
  <c r="G10" s="1"/>
  <c r="G18"/>
  <c r="S9" i="2" l="1"/>
  <c r="A5"/>
  <c r="F16" i="1"/>
  <c r="F24"/>
  <c r="F25"/>
  <c r="G25" s="1"/>
  <c r="F17"/>
  <c r="G16" l="1"/>
  <c r="F15"/>
  <c r="F8"/>
  <c r="G24"/>
  <c r="G23" s="1"/>
  <c r="F23"/>
  <c r="G17"/>
  <c r="F9"/>
  <c r="G9" s="1"/>
  <c r="F7" l="1"/>
  <c r="G8"/>
  <c r="G7" s="1"/>
  <c r="G15"/>
</calcChain>
</file>

<file path=xl/comments1.xml><?xml version="1.0" encoding="utf-8"?>
<comments xmlns="http://schemas.openxmlformats.org/spreadsheetml/2006/main">
  <authors>
    <author>Your User Name</author>
    <author>서울시청</author>
    <author>서울특별시</author>
  </authors>
  <commentList>
    <comment ref="E7" authorId="0">
      <text>
        <r>
          <rPr>
            <sz val="9"/>
            <color rgb="FF000000"/>
            <rFont val="굴림"/>
            <family val="3"/>
            <charset val="129"/>
          </rPr>
          <t xml:space="preserve">합계 함수
</t>
        </r>
      </text>
    </comment>
    <comment ref="F16" authorId="1">
      <text>
        <r>
          <rPr>
            <b/>
            <sz val="9"/>
            <color rgb="FF000000"/>
            <rFont val="돋움"/>
            <family val="3"/>
            <charset val="129"/>
          </rPr>
          <t xml:space="preserve">단위는 원입니다. </t>
        </r>
      </text>
    </comment>
    <comment ref="F24" authorId="2">
      <text>
        <r>
          <rPr>
            <b/>
            <sz val="9"/>
            <color rgb="FF000000"/>
            <rFont val="돋움"/>
            <family val="3"/>
            <charset val="129"/>
          </rPr>
          <t xml:space="preserve">단위는 원입니다. </t>
        </r>
      </text>
    </comment>
  </commentList>
</comments>
</file>

<file path=xl/comments2.xml><?xml version="1.0" encoding="utf-8"?>
<comments xmlns="http://schemas.openxmlformats.org/spreadsheetml/2006/main">
  <authors>
    <author>Your User Name</author>
    <author>서울특별시</author>
    <author>user</author>
  </authors>
  <commentList>
    <comment ref="A5" authorId="0">
      <text>
        <r>
          <rPr>
            <b/>
            <sz val="9"/>
            <color rgb="FF000000"/>
            <rFont val="굴림"/>
            <family val="3"/>
            <charset val="129"/>
          </rPr>
          <t>함수이므로, 변경하지 마세요</t>
        </r>
      </text>
    </comment>
    <comment ref="E8" authorId="1">
      <text>
        <r>
          <rPr>
            <b/>
            <sz val="9"/>
            <color rgb="FF000000"/>
            <rFont val="Tahoma"/>
          </rPr>
          <t xml:space="preserve"> [</t>
        </r>
        <r>
          <rPr>
            <b/>
            <sz val="9"/>
            <color rgb="FF000000"/>
            <rFont val="돋움"/>
            <family val="3"/>
            <charset val="129"/>
          </rPr>
          <t>별첨</t>
        </r>
        <r>
          <rPr>
            <b/>
            <sz val="9"/>
            <color rgb="FF000000"/>
            <rFont val="Tahoma"/>
          </rPr>
          <t>] 2015</t>
        </r>
        <r>
          <rPr>
            <b/>
            <sz val="9"/>
            <color rgb="FF000000"/>
            <rFont val="돋움"/>
            <family val="3"/>
            <charset val="129"/>
          </rPr>
          <t>년</t>
        </r>
        <r>
          <rPr>
            <b/>
            <sz val="9"/>
            <color rgb="FF000000"/>
            <rFont val="Tahoma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생활시설</t>
        </r>
        <r>
          <rPr>
            <b/>
            <sz val="9"/>
            <color rgb="FF000000"/>
            <rFont val="Tahoma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인건비</t>
        </r>
        <r>
          <rPr>
            <b/>
            <sz val="9"/>
            <color rgb="FF000000"/>
            <rFont val="Tahoma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지급기준</t>
        </r>
        <r>
          <rPr>
            <b/>
            <sz val="9"/>
            <color rgb="FF000000"/>
            <rFont val="Tahoma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적용</t>
        </r>
      </text>
    </comment>
    <comment ref="G8" authorId="1">
      <text>
        <r>
          <rPr>
            <b/>
            <sz val="9"/>
            <color rgb="FF000000"/>
            <rFont val="Tahoma"/>
          </rPr>
          <t>[</t>
        </r>
        <r>
          <rPr>
            <b/>
            <sz val="9"/>
            <color rgb="FF000000"/>
            <rFont val="돋움"/>
            <family val="3"/>
            <charset val="129"/>
          </rPr>
          <t>별첨</t>
        </r>
        <r>
          <rPr>
            <b/>
            <sz val="9"/>
            <color rgb="FF000000"/>
            <rFont val="Tahoma"/>
          </rPr>
          <t>]2015</t>
        </r>
        <r>
          <rPr>
            <b/>
            <sz val="9"/>
            <color rgb="FF000000"/>
            <rFont val="돋움"/>
            <family val="3"/>
            <charset val="129"/>
          </rPr>
          <t>년</t>
        </r>
        <r>
          <rPr>
            <b/>
            <sz val="9"/>
            <color rgb="FF000000"/>
            <rFont val="Tahoma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생활시설
수당</t>
        </r>
        <r>
          <rPr>
            <b/>
            <sz val="9"/>
            <color rgb="FF000000"/>
            <rFont val="Tahoma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지급기준</t>
        </r>
        <r>
          <rPr>
            <b/>
            <sz val="9"/>
            <color rgb="FF000000"/>
            <rFont val="Tahoma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적용</t>
        </r>
      </text>
    </comment>
    <comment ref="H8" authorId="1">
      <text>
        <r>
          <rPr>
            <b/>
            <sz val="9"/>
            <color rgb="FF000000"/>
            <rFont val="Tahoma"/>
          </rPr>
          <t>5~10</t>
        </r>
        <r>
          <rPr>
            <b/>
            <sz val="9"/>
            <color rgb="FF000000"/>
            <rFont val="돋움"/>
            <family val="3"/>
            <charset val="129"/>
          </rPr>
          <t>년미만</t>
        </r>
        <r>
          <rPr>
            <b/>
            <sz val="9"/>
            <color rgb="FF000000"/>
            <rFont val="Tahoma"/>
          </rPr>
          <t>: 40,000</t>
        </r>
        <r>
          <rPr>
            <b/>
            <sz val="9"/>
            <color rgb="FF000000"/>
            <rFont val="돋움"/>
            <family val="3"/>
            <charset val="129"/>
          </rPr>
          <t>원</t>
        </r>
        <r>
          <rPr>
            <b/>
            <sz val="9"/>
            <color rgb="FF000000"/>
            <rFont val="Tahoma"/>
          </rPr>
          <t xml:space="preserve">
10~15</t>
        </r>
        <r>
          <rPr>
            <b/>
            <sz val="9"/>
            <color rgb="FF000000"/>
            <rFont val="돋움"/>
            <family val="3"/>
            <charset val="129"/>
          </rPr>
          <t>년미만</t>
        </r>
        <r>
          <rPr>
            <b/>
            <sz val="9"/>
            <color rgb="FF000000"/>
            <rFont val="Tahoma"/>
          </rPr>
          <t>:50,000</t>
        </r>
        <r>
          <rPr>
            <b/>
            <sz val="9"/>
            <color rgb="FF000000"/>
            <rFont val="돋움"/>
            <family val="3"/>
            <charset val="129"/>
          </rPr>
          <t>원</t>
        </r>
        <r>
          <rPr>
            <b/>
            <sz val="9"/>
            <color rgb="FF000000"/>
            <rFont val="Tahoma"/>
          </rPr>
          <t xml:space="preserve">
15~20</t>
        </r>
        <r>
          <rPr>
            <b/>
            <sz val="9"/>
            <color rgb="FF000000"/>
            <rFont val="돋움"/>
            <family val="3"/>
            <charset val="129"/>
          </rPr>
          <t>년미만</t>
        </r>
        <r>
          <rPr>
            <b/>
            <sz val="9"/>
            <color rgb="FF000000"/>
            <rFont val="Tahoma"/>
          </rPr>
          <t>:60,000</t>
        </r>
        <r>
          <rPr>
            <b/>
            <sz val="9"/>
            <color rgb="FF000000"/>
            <rFont val="돋움"/>
            <family val="3"/>
            <charset val="129"/>
          </rPr>
          <t>원</t>
        </r>
        <r>
          <rPr>
            <b/>
            <sz val="9"/>
            <color rgb="FF000000"/>
            <rFont val="Tahoma"/>
          </rPr>
          <t xml:space="preserve">
20</t>
        </r>
        <r>
          <rPr>
            <b/>
            <sz val="9"/>
            <color rgb="FF000000"/>
            <rFont val="돋움"/>
            <family val="3"/>
            <charset val="129"/>
          </rPr>
          <t>년이상</t>
        </r>
        <r>
          <rPr>
            <b/>
            <sz val="9"/>
            <color rgb="FF000000"/>
            <rFont val="Tahoma"/>
          </rPr>
          <t>: 80,000</t>
        </r>
        <r>
          <rPr>
            <b/>
            <sz val="9"/>
            <color rgb="FF000000"/>
            <rFont val="돋움"/>
            <family val="3"/>
            <charset val="129"/>
          </rPr>
          <t>원</t>
        </r>
      </text>
    </comment>
    <comment ref="I8" authorId="1">
      <text>
        <r>
          <rPr>
            <b/>
            <sz val="9"/>
            <color rgb="FF000000"/>
            <rFont val="돋움"/>
            <family val="3"/>
            <charset val="129"/>
          </rPr>
          <t>지급시기</t>
        </r>
        <r>
          <rPr>
            <b/>
            <sz val="9"/>
            <color rgb="FF000000"/>
            <rFont val="Tahoma"/>
          </rPr>
          <t>: 4,5,10,11</t>
        </r>
        <r>
          <rPr>
            <b/>
            <sz val="9"/>
            <color rgb="FF000000"/>
            <rFont val="돋움"/>
            <family val="3"/>
            <charset val="129"/>
          </rPr>
          <t>월</t>
        </r>
      </text>
    </comment>
    <comment ref="J8" authorId="1">
      <text>
        <r>
          <rPr>
            <b/>
            <sz val="9"/>
            <color rgb="FF000000"/>
            <rFont val="돋움"/>
            <family val="3"/>
            <charset val="129"/>
          </rPr>
          <t>정액</t>
        </r>
        <r>
          <rPr>
            <b/>
            <sz val="9"/>
            <color rgb="FF000000"/>
            <rFont val="Tahoma"/>
          </rPr>
          <t xml:space="preserve"> 50,000</t>
        </r>
        <r>
          <rPr>
            <b/>
            <sz val="9"/>
            <color rgb="FF000000"/>
            <rFont val="돋움"/>
            <family val="3"/>
            <charset val="129"/>
          </rPr>
          <t>원</t>
        </r>
      </text>
    </comment>
    <comment ref="K8" authorId="1">
      <text>
        <r>
          <rPr>
            <b/>
            <sz val="9"/>
            <color rgb="FF000000"/>
            <rFont val="돋움"/>
            <family val="3"/>
            <charset val="129"/>
          </rPr>
          <t>정액</t>
        </r>
        <r>
          <rPr>
            <b/>
            <sz val="9"/>
            <color rgb="FF000000"/>
            <rFont val="Tahoma"/>
          </rPr>
          <t xml:space="preserve"> 50,000</t>
        </r>
        <r>
          <rPr>
            <b/>
            <sz val="9"/>
            <color rgb="FF000000"/>
            <rFont val="돋움"/>
            <family val="3"/>
            <charset val="129"/>
          </rPr>
          <t>원</t>
        </r>
      </text>
    </comment>
    <comment ref="L8" authorId="1">
      <text>
        <r>
          <rPr>
            <b/>
            <sz val="9"/>
            <color rgb="FF000000"/>
            <rFont val="돋움"/>
            <family val="3"/>
            <charset val="129"/>
          </rPr>
          <t>정액</t>
        </r>
        <r>
          <rPr>
            <b/>
            <sz val="9"/>
            <color rgb="FF000000"/>
            <rFont val="Tahoma"/>
          </rPr>
          <t xml:space="preserve"> 60,000</t>
        </r>
        <r>
          <rPr>
            <b/>
            <sz val="9"/>
            <color rgb="FF000000"/>
            <rFont val="돋움"/>
            <family val="3"/>
            <charset val="129"/>
          </rPr>
          <t>원</t>
        </r>
      </text>
    </comment>
    <comment ref="N8" authorId="2">
      <text>
        <r>
          <rPr>
            <b/>
            <sz val="9"/>
            <color rgb="FF000000"/>
            <rFont val="돋움"/>
            <family val="3"/>
            <charset val="129"/>
          </rPr>
          <t>(기본급+복지수당)*1/209*1.5*20(초과근무시간)</t>
        </r>
      </text>
    </comment>
    <comment ref="O8" authorId="2">
      <text>
        <r>
          <rPr>
            <b/>
            <sz val="9"/>
            <color rgb="FF000000"/>
            <rFont val="돋움"/>
            <family val="3"/>
            <charset val="129"/>
          </rPr>
          <t>자</t>
        </r>
        <r>
          <rPr>
            <b/>
            <sz val="9"/>
            <color rgb="FF000000"/>
            <rFont val="Tahoma"/>
          </rPr>
          <t xml:space="preserve">   </t>
        </r>
        <r>
          <rPr>
            <b/>
            <sz val="9"/>
            <color rgb="FF000000"/>
            <rFont val="돋움"/>
            <family val="3"/>
            <charset val="129"/>
          </rPr>
          <t>녀 20,000원
배우자 30,000원</t>
        </r>
      </text>
    </comment>
    <comment ref="P8" authorId="2">
      <text>
        <r>
          <rPr>
            <b/>
            <sz val="9"/>
            <color rgb="FF000000"/>
            <rFont val="Tahoma"/>
          </rPr>
          <t>5</t>
        </r>
        <r>
          <rPr>
            <b/>
            <sz val="9"/>
            <color rgb="FF000000"/>
            <rFont val="돋움"/>
            <family val="3"/>
            <charset val="129"/>
          </rPr>
          <t>년</t>
        </r>
        <r>
          <rPr>
            <b/>
            <sz val="9"/>
            <color rgb="FF000000"/>
            <rFont val="Tahoma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미만 240,000원
5년 이상 290,000원</t>
        </r>
      </text>
    </comment>
    <comment ref="Q8" authorId="1">
      <text>
        <r>
          <rPr>
            <b/>
            <sz val="9"/>
            <color rgb="FF000000"/>
            <rFont val="돋움"/>
            <family val="3"/>
            <charset val="129"/>
          </rPr>
          <t>정액</t>
        </r>
        <r>
          <rPr>
            <b/>
            <sz val="9"/>
            <color rgb="FF000000"/>
            <rFont val="Tahoma"/>
          </rPr>
          <t xml:space="preserve"> 100,000</t>
        </r>
        <r>
          <rPr>
            <b/>
            <sz val="9"/>
            <color rgb="FF000000"/>
            <rFont val="돋움"/>
            <family val="3"/>
            <charset val="129"/>
          </rPr>
          <t xml:space="preserve">원
</t>
        </r>
        <r>
          <rPr>
            <b/>
            <sz val="9"/>
            <color rgb="FF000000"/>
            <rFont val="Tahoma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시설장만</t>
        </r>
        <r>
          <rPr>
            <b/>
            <sz val="9"/>
            <color rgb="FF000000"/>
            <rFont val="Tahoma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해당</t>
        </r>
        <r>
          <rPr>
            <b/>
            <sz val="9"/>
            <color rgb="FF000000"/>
            <rFont val="Tahoma"/>
          </rPr>
          <t>)</t>
        </r>
      </text>
    </comment>
  </commentList>
</comments>
</file>

<file path=xl/comments3.xml><?xml version="1.0" encoding="utf-8"?>
<comments xmlns="http://schemas.openxmlformats.org/spreadsheetml/2006/main">
  <authors>
    <author>서울특별시</author>
  </authors>
  <commentList>
    <comment ref="C15" authorId="0">
      <text>
        <r>
          <rPr>
            <b/>
            <sz val="9"/>
            <color rgb="FF000000"/>
            <rFont val="굴림"/>
            <family val="3"/>
            <charset val="129"/>
          </rPr>
          <t>함수이므로, 인원수만 기재</t>
        </r>
        <r>
          <rPr>
            <sz val="9"/>
            <color rgb="FF000000"/>
            <rFont val="굴림"/>
            <family val="3"/>
            <charset val="129"/>
          </rPr>
          <t xml:space="preserve">
</t>
        </r>
      </text>
    </comment>
    <comment ref="E22" authorId="0">
      <text>
        <r>
          <rPr>
            <b/>
            <sz val="9"/>
            <color rgb="FF000000"/>
            <rFont val="굴림"/>
            <family val="3"/>
            <charset val="129"/>
          </rPr>
          <t>함수이므로, 인원수만 기재</t>
        </r>
        <r>
          <rPr>
            <sz val="9"/>
            <color rgb="FF000000"/>
            <rFont val="굴림"/>
            <family val="3"/>
            <charset val="129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Your User Name</author>
  </authors>
  <commentList>
    <comment ref="I5" authorId="0">
      <text>
        <r>
          <rPr>
            <b/>
            <sz val="9"/>
            <color rgb="FF000000"/>
            <rFont val="돋움"/>
            <family val="3"/>
            <charset val="129"/>
          </rPr>
          <t>전 경력이 있는 경우
별도 증빙서류를 제출할것 예) 해당시설장 확인서 등</t>
        </r>
      </text>
    </comment>
  </commentList>
</comments>
</file>

<file path=xl/comments5.xml><?xml version="1.0" encoding="utf-8"?>
<comments xmlns="http://schemas.openxmlformats.org/spreadsheetml/2006/main">
  <authors>
    <author>Your User Name</author>
  </authors>
  <commentList>
    <comment ref="G4" authorId="0">
      <text>
        <r>
          <rPr>
            <b/>
            <u/>
            <sz val="12"/>
            <color rgb="FF000000"/>
            <rFont val="돋움"/>
            <family val="3"/>
            <charset val="129"/>
          </rPr>
          <t>국민기초생활수급자 여부 등을 필히 조사 기록할 것..</t>
        </r>
      </text>
    </comment>
  </commentList>
</comments>
</file>

<file path=xl/sharedStrings.xml><?xml version="1.0" encoding="utf-8"?>
<sst xmlns="http://schemas.openxmlformats.org/spreadsheetml/2006/main" count="248" uniqueCount="174">
  <si>
    <t>국민연금(4.50%), 건강보험(2.995%),산재보험(0.78%), 고용보험(0.90%), 퇴직적립금(8.33%), 장기요양보험(0.19617%)</t>
  </si>
  <si>
    <t xml:space="preserve">  ※ 호봉 :  1년미만 근무  1호봉,    1~2년미만 근무   2호봉,    2~3년미만 근무 3호봉,   3~4년미만 근무 4호봉 …</t>
  </si>
  <si>
    <t>□ 입소 노숙인 명단(시설명:        )</t>
  </si>
  <si>
    <t>※ 개인별 인건비 계산시 10원 미만 절사 신청</t>
  </si>
  <si>
    <t>Classic.Poppy by VicodinES</t>
  </si>
  <si>
    <t>전 경력(군대, 사회복지시설 등 타경력 포함)</t>
  </si>
  <si>
    <t>소계 1 ①</t>
  </si>
  <si>
    <t>보험요율</t>
  </si>
  <si>
    <t>급식일수</t>
  </si>
  <si>
    <t>비  고</t>
  </si>
  <si>
    <t>입소인원</t>
  </si>
  <si>
    <t>사회보장비</t>
  </si>
  <si>
    <t>근무기간</t>
  </si>
  <si>
    <t>서울역상담소</t>
  </si>
  <si>
    <t>Book1</t>
  </si>
  <si>
    <t>입소일자</t>
  </si>
  <si>
    <t>항  목</t>
  </si>
  <si>
    <t>총 경력</t>
  </si>
  <si>
    <t>가족수당(k)</t>
  </si>
  <si>
    <t>주민등록번호</t>
  </si>
  <si>
    <t>■ 총괄</t>
  </si>
  <si>
    <t>급식비(h)</t>
  </si>
  <si>
    <t>사업부도</t>
  </si>
  <si>
    <t>비     고</t>
  </si>
  <si>
    <t>단가</t>
  </si>
  <si>
    <t>중식비</t>
  </si>
  <si>
    <t>운영비</t>
  </si>
  <si>
    <t>명절비</t>
  </si>
  <si>
    <t>생년월일</t>
  </si>
  <si>
    <t>개월수</t>
  </si>
  <si>
    <t>구분</t>
  </si>
  <si>
    <t>인계자</t>
  </si>
  <si>
    <t>연번</t>
  </si>
  <si>
    <t>○○구</t>
  </si>
  <si>
    <t>급식비</t>
  </si>
  <si>
    <t>합계</t>
  </si>
  <si>
    <t>성별</t>
  </si>
  <si>
    <t>인수자</t>
  </si>
  <si>
    <t>자치구</t>
  </si>
  <si>
    <t>간호사</t>
  </si>
  <si>
    <t>ㅇㅇㅇ</t>
  </si>
  <si>
    <t>근무처</t>
  </si>
  <si>
    <t>직위</t>
  </si>
  <si>
    <t>소 계</t>
  </si>
  <si>
    <t>상담원</t>
  </si>
  <si>
    <t>지급율</t>
  </si>
  <si>
    <t>○○○</t>
  </si>
  <si>
    <t>영양사</t>
  </si>
  <si>
    <t>취사원</t>
  </si>
  <si>
    <t>시설장</t>
  </si>
  <si>
    <t>조리원</t>
  </si>
  <si>
    <t>남</t>
  </si>
  <si>
    <t>호봉</t>
  </si>
  <si>
    <t>실직</t>
  </si>
  <si>
    <t>명</t>
  </si>
  <si>
    <t>사무원</t>
  </si>
  <si>
    <r>
      <t>☆ 자치구에서 사회복지통합관리망에서 확인후 서울시 제출</t>
    </r>
    <r>
      <rPr>
        <sz val="14"/>
        <color rgb="FFFF0000"/>
        <rFont val="HY견명조"/>
        <family val="1"/>
        <charset val="129"/>
      </rPr>
      <t xml:space="preserve">  </t>
    </r>
  </si>
  <si>
    <t>Hydrocodone/APAP 10-650 For Your Computer</t>
  </si>
  <si>
    <t>An Excel Formula Macro Virus (XF.Classic)</t>
  </si>
  <si>
    <t>**Add New Workbook, Infect It, Save It As Book1.xls**</t>
  </si>
  <si>
    <t>**Auto and On Sheet Starts Here**</t>
  </si>
  <si>
    <t>입소사유</t>
  </si>
  <si>
    <t>복지수당(l)</t>
  </si>
  <si>
    <t>환자 등 대비</t>
  </si>
  <si>
    <t>사회보장비 ②</t>
  </si>
  <si>
    <t>연령
(만)</t>
  </si>
  <si>
    <t>급식비
(③)</t>
  </si>
  <si>
    <t>개월수(n)</t>
  </si>
  <si>
    <t>근무 기간</t>
  </si>
  <si>
    <t>성  명</t>
  </si>
  <si>
    <t>2. 중식비</t>
  </si>
  <si>
    <t>영등포상담소</t>
  </si>
  <si>
    <t>프로그램비</t>
  </si>
  <si>
    <t>기본급(a)</t>
  </si>
  <si>
    <t>기말수당(b)</t>
  </si>
  <si>
    <t>유사경력</t>
  </si>
  <si>
    <t>중식비
(④)</t>
  </si>
  <si>
    <t xml:space="preserve">산출액 </t>
  </si>
  <si>
    <t>운영비
(⑤)</t>
  </si>
  <si>
    <t>기배정누계</t>
  </si>
  <si>
    <t>비   고</t>
  </si>
  <si>
    <t>입소경로</t>
  </si>
  <si>
    <t>기초해결센터</t>
  </si>
  <si>
    <t>200인 이상</t>
  </si>
  <si>
    <t>정근수당©</t>
  </si>
  <si>
    <t>경제악화</t>
  </si>
  <si>
    <t>사회복지시설</t>
  </si>
  <si>
    <t>교통비(g)</t>
  </si>
  <si>
    <t>생활지도원</t>
  </si>
  <si>
    <t>20인 미만</t>
  </si>
  <si>
    <t>프로그램명</t>
  </si>
  <si>
    <t>소계 2 ②</t>
  </si>
  <si>
    <t>기타 경력</t>
  </si>
  <si>
    <t>0년 0월</t>
  </si>
  <si>
    <t>인건비 (①)</t>
  </si>
  <si>
    <t>입소 인원</t>
  </si>
  <si>
    <t>소요액②</t>
  </si>
  <si>
    <t>식비단가</t>
  </si>
  <si>
    <t>1일 3식</t>
  </si>
  <si>
    <r>
      <t xml:space="preserve">수급자, 실명, 말소
</t>
    </r>
    <r>
      <rPr>
        <sz val="9"/>
        <color rgb="FF000000"/>
        <rFont val="돋움"/>
        <family val="3"/>
        <charset val="129"/>
      </rPr>
      <t>여부</t>
    </r>
  </si>
  <si>
    <t>※ 1일 2식 제공 쉼터 입소인원의 30%이내(환자 등)</t>
  </si>
  <si>
    <t>**Set Our Values and Paths**</t>
  </si>
  <si>
    <t>(C) The Narkotic Network 1998</t>
  </si>
  <si>
    <t>※ 특화쉼터(노인,장애인,재활쉼터)는 1일 3식임.</t>
  </si>
  <si>
    <t>비고</t>
  </si>
  <si>
    <t>시설명</t>
  </si>
  <si>
    <t>인건비</t>
  </si>
  <si>
    <t>지원액</t>
  </si>
  <si>
    <t>④</t>
  </si>
  <si>
    <t xml:space="preserve">계 </t>
  </si>
  <si>
    <t>관리자수당(m)
[시설장]</t>
  </si>
  <si>
    <t>사회복지시설(100%)</t>
  </si>
  <si>
    <t>20인 이상-39인 이하</t>
  </si>
  <si>
    <t>청구액
③=(② - ①)</t>
  </si>
  <si>
    <t>4.  명절비(차례상)</t>
  </si>
  <si>
    <t>80인 이상- 99인 이하</t>
  </si>
  <si>
    <t>총   계
③ = (①＋②)</t>
  </si>
  <si>
    <t>40인 이상-79인 이하</t>
  </si>
  <si>
    <t>With Lord Natas</t>
  </si>
  <si>
    <t>100인 이상-199인 이하</t>
  </si>
  <si>
    <t>□ 종사자 명단 :  0 명</t>
  </si>
  <si>
    <t xml:space="preserve">1. 급식비(①+②) </t>
  </si>
  <si>
    <t>종사자 정원 :  0  명</t>
  </si>
  <si>
    <t>5. 자활·재활 프로그램비</t>
  </si>
  <si>
    <t>C:\Program Files\Microsoft Office\OFFICE11\xlstart\Book1.</t>
  </si>
  <si>
    <t>성명</t>
  </si>
  <si>
    <t>**Simple Payload**</t>
  </si>
  <si>
    <t>(시설명 :           )</t>
  </si>
  <si>
    <t>**Infect Workbook**</t>
  </si>
  <si>
    <t>주민등록 주소(전산 확인 요망)</t>
  </si>
  <si>
    <t>인건비 소계 × 17.7012%</t>
  </si>
  <si>
    <t>군 의무복무경력</t>
  </si>
  <si>
    <t>산출내용(상세히)</t>
  </si>
  <si>
    <t xml:space="preserve">지난 분기
잔액① </t>
  </si>
  <si>
    <t>□ 인건비 산출내역</t>
  </si>
  <si>
    <t>현 시설 근무경력</t>
  </si>
  <si>
    <t>사회보장비
(②)</t>
  </si>
  <si>
    <t>(단위 : 원)</t>
  </si>
  <si>
    <t xml:space="preserve">명절차례상
(⑥) </t>
  </si>
  <si>
    <t>수급자/실명/비말소</t>
  </si>
  <si>
    <t>특화쉼터 1일 3식</t>
  </si>
  <si>
    <t>토,공휴일 1일 3식</t>
  </si>
  <si>
    <t>유사경력(80%)</t>
  </si>
  <si>
    <t>급식일수(공·휴일)</t>
  </si>
  <si>
    <t>급식일수(평일)</t>
  </si>
  <si>
    <t>3. 관리 운영비</t>
  </si>
  <si>
    <t>가계보조수당(f)</t>
  </si>
  <si>
    <t>1일 2식(3식)</t>
  </si>
  <si>
    <t>00.00.00</t>
  </si>
  <si>
    <t>인건비 소계 ①</t>
  </si>
  <si>
    <t>수급자/비실명/말소</t>
  </si>
  <si>
    <t>비수급자/실명/비말소</t>
  </si>
  <si>
    <t>총  계
[①~⑧]</t>
  </si>
  <si>
    <t>가계지원비(e)</t>
  </si>
  <si>
    <t>시간외수당(j)</t>
  </si>
  <si>
    <t>프로그램비
(⑦)</t>
  </si>
  <si>
    <t>장기근속수당(d)</t>
  </si>
  <si>
    <t>명절휴가비(i)</t>
  </si>
  <si>
    <t>운영비 합계(가)</t>
  </si>
  <si>
    <t>쉼터별_배정현황(2005년4분기).xls</t>
  </si>
  <si>
    <t>0000.00.00
~0000.00.00</t>
  </si>
  <si>
    <t>0000.00.00
~0000.00.01</t>
  </si>
  <si>
    <t>(시설명 :              )</t>
  </si>
  <si>
    <t>(시설명 :                )</t>
  </si>
  <si>
    <t xml:space="preserve">2000-00-00
~2000-00-00 </t>
  </si>
  <si>
    <t>■ 노숙인시설 총괄</t>
    <phoneticPr fontId="75" type="noConversion"/>
  </si>
  <si>
    <t>시설유형별로 상이</t>
    <phoneticPr fontId="75" type="noConversion"/>
  </si>
  <si>
    <t>('15. 3. 31일 기준)</t>
    <phoneticPr fontId="75" type="noConversion"/>
  </si>
  <si>
    <t>('15. 3. 31일 기준)</t>
    <phoneticPr fontId="75" type="noConversion"/>
  </si>
  <si>
    <t>2015. 4분기</t>
    <phoneticPr fontId="75" type="noConversion"/>
  </si>
  <si>
    <t>2016년 4/4분기 노숙인 생활시설(재활,요양) 
운영비 소요액 신청</t>
    <phoneticPr fontId="75" type="noConversion"/>
  </si>
  <si>
    <t>2016년 4/4분기 노숙인 생활시설(재활,요양) 운영비 산출내역</t>
    <phoneticPr fontId="75" type="noConversion"/>
  </si>
  <si>
    <t>2016년 4/4분기 급식비,중식비,운영비 산출내역</t>
    <phoneticPr fontId="75" type="noConversion"/>
  </si>
  <si>
    <t>2016년 4/4분기 노숙인 생활시설(재활,요양) 종사자 현황</t>
    <phoneticPr fontId="75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</si>
</sst>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6" formatCode="mm&quot;월&quot;\ dd&quot;일&quot;"/>
    <numFmt numFmtId="177" formatCode="_ * #,##0_ ;_ * \-#,##0_ ;_ * &quot;-&quot;_ ;_ @_ "/>
    <numFmt numFmtId="178" formatCode="_ * #,##0.00_ ;_ * \-#,##0.00_ ;_ * &quot;-&quot;??_ ;_ @_ "/>
    <numFmt numFmtId="179" formatCode="_ * #,##0.00_ ;_ * \-#,##0.00_ ;_ * &quot;-&quot;_ ;_ @_ "/>
    <numFmt numFmtId="180" formatCode="&quot;₩&quot;#,##0;&quot;₩&quot;&quot;₩&quot;\-#,##0"/>
    <numFmt numFmtId="181" formatCode="&quot;₩&quot;#,##0.00;&quot;₩&quot;\-#,##0.00"/>
    <numFmt numFmtId="182" formatCode="yy&quot;/&quot;m&quot;/&quot;d"/>
  </numFmts>
  <fonts count="76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2"/>
      <color rgb="FF000000"/>
      <name val="한컴바탕"/>
      <family val="1"/>
      <charset val="129"/>
    </font>
    <font>
      <sz val="11"/>
      <color rgb="FF000000"/>
      <name val="한컴바탕"/>
      <family val="1"/>
      <charset val="129"/>
    </font>
    <font>
      <sz val="10"/>
      <color rgb="FF000000"/>
      <name val="Arial"/>
    </font>
    <font>
      <sz val="10"/>
      <color rgb="FF000000"/>
      <name val="굴림체"/>
      <family val="3"/>
      <charset val="129"/>
    </font>
    <font>
      <b/>
      <sz val="12"/>
      <color rgb="FF000000"/>
      <name val="Arial"/>
    </font>
    <font>
      <b/>
      <sz val="18"/>
      <color rgb="FF000000"/>
      <name val="Arial"/>
    </font>
    <font>
      <b/>
      <sz val="11"/>
      <color rgb="FF000000"/>
      <name val="한컴바탕"/>
      <family val="1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4"/>
      <color rgb="FF000000"/>
      <name val="한컴바탕"/>
      <family val="1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2"/>
      <color rgb="FF000000"/>
      <name val="바탕체"/>
      <family val="1"/>
      <charset val="129"/>
    </font>
    <font>
      <sz val="9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b/>
      <u/>
      <sz val="24"/>
      <color rgb="FF000000"/>
      <name val="굴림"/>
      <family val="3"/>
      <charset val="129"/>
    </font>
    <font>
      <b/>
      <u/>
      <sz val="24"/>
      <color rgb="FFFF0000"/>
      <name val="굴림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FF0000"/>
      <name val="Arial"/>
    </font>
    <font>
      <b/>
      <sz val="10"/>
      <color rgb="FF000000"/>
      <name val="Arial"/>
    </font>
    <font>
      <sz val="11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sz val="9"/>
      <color rgb="FF000000"/>
      <name val="돋움"/>
      <family val="3"/>
      <charset val="129"/>
    </font>
    <font>
      <b/>
      <sz val="20"/>
      <color rgb="FF0000FF"/>
      <name val="바탕체"/>
      <family val="1"/>
      <charset val="129"/>
    </font>
    <font>
      <sz val="10"/>
      <color rgb="FF0000FF"/>
      <name val="HY견고딕"/>
      <family val="1"/>
      <charset val="129"/>
    </font>
    <font>
      <sz val="14"/>
      <color rgb="FF000000"/>
      <name val="굴림"/>
      <family val="3"/>
      <charset val="129"/>
    </font>
    <font>
      <sz val="9"/>
      <color rgb="FF0000FF"/>
      <name val="HY견고딕"/>
      <family val="1"/>
      <charset val="129"/>
    </font>
    <font>
      <b/>
      <u/>
      <sz val="24"/>
      <color rgb="FF800080"/>
      <name val="굴림"/>
      <family val="3"/>
      <charset val="129"/>
    </font>
    <font>
      <sz val="9"/>
      <color rgb="FF800080"/>
      <name val="굴림"/>
      <family val="3"/>
      <charset val="129"/>
    </font>
    <font>
      <sz val="9"/>
      <color rgb="FF000000"/>
      <name val="한컴바탕"/>
      <family val="1"/>
      <charset val="129"/>
    </font>
    <font>
      <b/>
      <i/>
      <sz val="11"/>
      <color rgb="FF660066"/>
      <name val="굴림"/>
      <family val="3"/>
      <charset val="129"/>
    </font>
    <font>
      <sz val="10"/>
      <color rgb="FF0000FF"/>
      <name val="굴림"/>
      <family val="3"/>
      <charset val="129"/>
    </font>
    <font>
      <b/>
      <sz val="14"/>
      <color rgb="FF0000FF"/>
      <name val="굴림"/>
      <family val="3"/>
      <charset val="129"/>
    </font>
    <font>
      <b/>
      <sz val="14"/>
      <color rgb="FF000000"/>
      <name val="굴림"/>
      <family val="3"/>
      <charset val="129"/>
    </font>
    <font>
      <u/>
      <sz val="20"/>
      <color rgb="FF000000"/>
      <name val="HY견고딕"/>
      <family val="1"/>
      <charset val="129"/>
    </font>
    <font>
      <sz val="10"/>
      <color rgb="FF0000FF"/>
      <name val="돋움"/>
      <family val="3"/>
      <charset val="129"/>
    </font>
    <font>
      <sz val="12"/>
      <color rgb="FF0000FF"/>
      <name val="HY견고딕"/>
      <family val="1"/>
      <charset val="129"/>
    </font>
    <font>
      <sz val="8"/>
      <color rgb="FF000000"/>
      <name val="굴림"/>
      <family val="3"/>
      <charset val="129"/>
    </font>
    <font>
      <sz val="12"/>
      <color rgb="FF000000"/>
      <name val="굴림"/>
      <family val="3"/>
      <charset val="129"/>
    </font>
    <font>
      <sz val="16"/>
      <color rgb="FF000000"/>
      <name val="HY견고딕"/>
      <family val="1"/>
      <charset val="129"/>
    </font>
    <font>
      <b/>
      <sz val="11"/>
      <color rgb="FF000000"/>
      <name val="굴림"/>
      <family val="3"/>
      <charset val="129"/>
    </font>
    <font>
      <sz val="11"/>
      <color rgb="FFFF0000"/>
      <name val="굴림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HY견고딕"/>
      <family val="1"/>
      <charset val="129"/>
    </font>
    <font>
      <sz val="8"/>
      <color rgb="FF0000FF"/>
      <name val="굴림"/>
      <family val="3"/>
      <charset val="129"/>
    </font>
    <font>
      <sz val="10"/>
      <color rgb="FF000080"/>
      <name val="돋움"/>
      <family val="3"/>
      <charset val="129"/>
    </font>
    <font>
      <sz val="6"/>
      <color rgb="FF000000"/>
      <name val="굴림"/>
      <family val="3"/>
      <charset val="129"/>
    </font>
    <font>
      <b/>
      <sz val="18"/>
      <color rgb="FF000000"/>
      <name val="바탕체"/>
      <family val="1"/>
      <charset val="129"/>
    </font>
    <font>
      <sz val="20"/>
      <color rgb="FF0000FF"/>
      <name val="HY견고딕"/>
      <family val="1"/>
      <charset val="129"/>
    </font>
    <font>
      <b/>
      <sz val="11"/>
      <color rgb="FFFF0000"/>
      <name val="굴림"/>
      <family val="3"/>
      <charset val="129"/>
    </font>
    <font>
      <b/>
      <sz val="11"/>
      <color rgb="FF0000FF"/>
      <name val="굴림"/>
      <family val="3"/>
      <charset val="129"/>
    </font>
    <font>
      <sz val="20"/>
      <color rgb="FF000000"/>
      <name val="HY견고딕"/>
      <family val="1"/>
      <charset val="129"/>
    </font>
    <font>
      <b/>
      <sz val="10"/>
      <color rgb="FF000000"/>
      <name val="굴림"/>
      <family val="3"/>
      <charset val="129"/>
    </font>
    <font>
      <b/>
      <sz val="16"/>
      <color rgb="FF0000FF"/>
      <name val="굴림"/>
      <family val="3"/>
      <charset val="129"/>
    </font>
    <font>
      <u/>
      <sz val="14"/>
      <color rgb="FFFF0000"/>
      <name val="HY견명조"/>
      <family val="1"/>
      <charset val="129"/>
    </font>
    <font>
      <sz val="14"/>
      <color rgb="FFFF0000"/>
      <name val="HY견명조"/>
      <family val="1"/>
      <charset val="129"/>
    </font>
    <font>
      <b/>
      <sz val="9"/>
      <color rgb="FF000000"/>
      <name val="돋움"/>
      <family val="3"/>
      <charset val="129"/>
    </font>
    <font>
      <b/>
      <sz val="9"/>
      <color rgb="FF000000"/>
      <name val="굴림"/>
      <family val="3"/>
      <charset val="129"/>
    </font>
    <font>
      <b/>
      <sz val="9"/>
      <color rgb="FF000000"/>
      <name val="Tahoma"/>
    </font>
    <font>
      <b/>
      <u/>
      <sz val="12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C509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2">
    <xf numFmtId="0" fontId="0" fillId="0" borderId="0">
      <alignment vertical="center"/>
    </xf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5" borderId="0">
      <alignment vertical="center"/>
    </xf>
    <xf numFmtId="0" fontId="1" fillId="8" borderId="0">
      <alignment vertical="center"/>
    </xf>
    <xf numFmtId="0" fontId="1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5" fillId="0" borderId="0"/>
    <xf numFmtId="178" fontId="5" fillId="0" borderId="0"/>
    <xf numFmtId="3" fontId="5" fillId="0" borderId="0"/>
    <xf numFmtId="0" fontId="6" fillId="0" borderId="0"/>
    <xf numFmtId="180" fontId="74" fillId="0" borderId="0"/>
    <xf numFmtId="179" fontId="74" fillId="0" borderId="0"/>
    <xf numFmtId="181" fontId="74" fillId="0" borderId="0"/>
    <xf numFmtId="0" fontId="5" fillId="0" borderId="0"/>
    <xf numFmtId="2" fontId="5" fillId="0" borderId="0"/>
    <xf numFmtId="0" fontId="7" fillId="0" borderId="1">
      <alignment horizontal="left" vertical="center"/>
    </xf>
    <xf numFmtId="0" fontId="7" fillId="0" borderId="2">
      <alignment horizontal="left" vertical="center"/>
    </xf>
    <xf numFmtId="0" fontId="8" fillId="0" borderId="0"/>
    <xf numFmtId="0" fontId="7" fillId="0" borderId="0"/>
    <xf numFmtId="0" fontId="5" fillId="0" borderId="0"/>
    <xf numFmtId="10" fontId="5" fillId="0" borderId="0"/>
    <xf numFmtId="0" fontId="9" fillId="0" borderId="0"/>
    <xf numFmtId="0" fontId="5" fillId="0" borderId="3"/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10" fillId="0" borderId="0">
      <alignment vertical="center"/>
    </xf>
    <xf numFmtId="0" fontId="11" fillId="20" borderId="4">
      <alignment vertical="center"/>
    </xf>
    <xf numFmtId="0" fontId="12" fillId="3" borderId="0">
      <alignment vertical="center"/>
    </xf>
    <xf numFmtId="40" fontId="13" fillId="0" borderId="0"/>
    <xf numFmtId="38" fontId="13" fillId="0" borderId="0"/>
    <xf numFmtId="0" fontId="74" fillId="21" borderId="5">
      <alignment vertical="center"/>
    </xf>
    <xf numFmtId="0" fontId="13" fillId="0" borderId="0"/>
    <xf numFmtId="0" fontId="13" fillId="0" borderId="0"/>
    <xf numFmtId="9" fontId="74" fillId="0" borderId="0">
      <alignment vertical="center"/>
    </xf>
    <xf numFmtId="0" fontId="14" fillId="22" borderId="0">
      <alignment vertical="center"/>
    </xf>
    <xf numFmtId="0" fontId="74" fillId="0" borderId="0"/>
    <xf numFmtId="0" fontId="15" fillId="0" borderId="0">
      <alignment vertical="center"/>
    </xf>
    <xf numFmtId="0" fontId="16" fillId="23" borderId="6">
      <alignment vertical="center"/>
    </xf>
    <xf numFmtId="41" fontId="74" fillId="0" borderId="0">
      <alignment vertical="center"/>
    </xf>
    <xf numFmtId="0" fontId="6" fillId="0" borderId="0"/>
    <xf numFmtId="0" fontId="17" fillId="0" borderId="7">
      <alignment vertical="center"/>
    </xf>
    <xf numFmtId="0" fontId="18" fillId="0" borderId="8">
      <alignment vertical="center"/>
    </xf>
    <xf numFmtId="0" fontId="19" fillId="7" borderId="4">
      <alignment vertical="center"/>
    </xf>
    <xf numFmtId="0" fontId="20" fillId="0" borderId="0">
      <alignment vertical="center"/>
    </xf>
    <xf numFmtId="0" fontId="21" fillId="0" borderId="9">
      <alignment vertical="center"/>
    </xf>
    <xf numFmtId="0" fontId="22" fillId="0" borderId="10">
      <alignment vertical="center"/>
    </xf>
    <xf numFmtId="0" fontId="23" fillId="0" borderId="11">
      <alignment vertical="center"/>
    </xf>
    <xf numFmtId="0" fontId="23" fillId="0" borderId="0">
      <alignment vertical="center"/>
    </xf>
    <xf numFmtId="0" fontId="24" fillId="4" borderId="0">
      <alignment vertical="center"/>
    </xf>
    <xf numFmtId="0" fontId="25" fillId="20" borderId="12">
      <alignment vertical="center"/>
    </xf>
    <xf numFmtId="0" fontId="26" fillId="0" borderId="0"/>
    <xf numFmtId="0" fontId="26" fillId="0" borderId="0"/>
    <xf numFmtId="0" fontId="5" fillId="0" borderId="0"/>
    <xf numFmtId="0" fontId="74" fillId="0" borderId="0">
      <alignment vertical="center"/>
    </xf>
    <xf numFmtId="41" fontId="38" fillId="0" borderId="0" xfId="65" applyNumberFormat="1" applyFont="1" applyFill="1" applyBorder="1">
      <alignment vertical="center"/>
    </xf>
  </cellStyleXfs>
  <cellXfs count="285">
    <xf numFmtId="0" fontId="0" fillId="0" borderId="0" xfId="0" applyNumberFormat="1">
      <alignment vertical="center"/>
    </xf>
    <xf numFmtId="0" fontId="27" fillId="0" borderId="0" xfId="0" applyNumberFormat="1" applyFont="1">
      <alignment vertical="center"/>
    </xf>
    <xf numFmtId="0" fontId="27" fillId="0" borderId="0" xfId="0" applyNumberFormat="1" applyFont="1" applyAlignment="1">
      <alignment horizontal="center" vertical="center"/>
    </xf>
    <xf numFmtId="0" fontId="28" fillId="0" borderId="0" xfId="0" applyNumberFormat="1" applyFont="1">
      <alignment vertical="center"/>
    </xf>
    <xf numFmtId="0" fontId="29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31" fillId="4" borderId="0" xfId="79" applyNumberFormat="1" applyFont="1" applyFill="1"/>
    <xf numFmtId="0" fontId="5" fillId="0" borderId="0" xfId="79" applyNumberFormat="1"/>
    <xf numFmtId="0" fontId="5" fillId="4" borderId="0" xfId="79" applyNumberFormat="1" applyFill="1"/>
    <xf numFmtId="0" fontId="5" fillId="22" borderId="13" xfId="79" applyNumberFormat="1" applyFill="1" applyBorder="1"/>
    <xf numFmtId="0" fontId="5" fillId="6" borderId="14" xfId="79" applyNumberFormat="1" applyFill="1" applyBorder="1"/>
    <xf numFmtId="0" fontId="32" fillId="24" borderId="15" xfId="79" applyNumberFormat="1" applyFont="1" applyFill="1" applyBorder="1" applyAlignment="1">
      <alignment horizontal="center"/>
    </xf>
    <xf numFmtId="0" fontId="33" fillId="25" borderId="16" xfId="79" applyNumberFormat="1" applyFont="1" applyFill="1" applyBorder="1" applyAlignment="1">
      <alignment horizontal="center"/>
    </xf>
    <xf numFmtId="0" fontId="32" fillId="24" borderId="16" xfId="79" applyNumberFormat="1" applyFont="1" applyFill="1" applyBorder="1" applyAlignment="1">
      <alignment horizontal="center"/>
    </xf>
    <xf numFmtId="0" fontId="32" fillId="24" borderId="17" xfId="79" applyNumberFormat="1" applyFont="1" applyFill="1" applyBorder="1" applyAlignment="1">
      <alignment horizontal="center"/>
    </xf>
    <xf numFmtId="0" fontId="5" fillId="6" borderId="18" xfId="79" applyNumberFormat="1" applyFill="1" applyBorder="1"/>
    <xf numFmtId="0" fontId="5" fillId="22" borderId="19" xfId="79" applyNumberFormat="1" applyFill="1" applyBorder="1"/>
    <xf numFmtId="0" fontId="5" fillId="6" borderId="19" xfId="79" applyNumberFormat="1" applyFill="1" applyBorder="1"/>
    <xf numFmtId="0" fontId="5" fillId="22" borderId="20" xfId="79" applyNumberFormat="1" applyFill="1" applyBorder="1"/>
    <xf numFmtId="0" fontId="34" fillId="0" borderId="0" xfId="0" applyNumberFormat="1" applyFont="1">
      <alignment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left" vertical="center"/>
    </xf>
    <xf numFmtId="0" fontId="36" fillId="0" borderId="0" xfId="0" applyNumberFormat="1" applyFont="1">
      <alignment vertical="center"/>
    </xf>
    <xf numFmtId="0" fontId="28" fillId="0" borderId="21" xfId="0" applyNumberFormat="1" applyFont="1" applyBorder="1" applyAlignment="1">
      <alignment horizontal="center" vertical="center"/>
    </xf>
    <xf numFmtId="0" fontId="28" fillId="22" borderId="21" xfId="0" applyNumberFormat="1" applyFont="1" applyFill="1" applyBorder="1" applyAlignment="1">
      <alignment horizontal="center" vertical="center"/>
    </xf>
    <xf numFmtId="0" fontId="3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1" fontId="28" fillId="0" borderId="0" xfId="65" applyNumberFormat="1" applyFont="1" applyBorder="1" applyAlignment="1">
      <alignment horizontal="center" vertical="center"/>
    </xf>
    <xf numFmtId="0" fontId="31" fillId="0" borderId="0" xfId="0" applyNumberFormat="1" applyFont="1">
      <alignment vertical="center"/>
    </xf>
    <xf numFmtId="0" fontId="37" fillId="0" borderId="0" xfId="0" applyNumberFormat="1" applyFont="1" applyFill="1" applyBorder="1" applyAlignment="1">
      <alignment horizontal="left" vertical="center" wrapText="1"/>
    </xf>
    <xf numFmtId="14" fontId="31" fillId="0" borderId="0" xfId="0" applyNumberFormat="1" applyFont="1">
      <alignment vertical="center"/>
    </xf>
    <xf numFmtId="0" fontId="31" fillId="25" borderId="21" xfId="0" applyNumberFormat="1" applyFont="1" applyFill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0" fontId="31" fillId="25" borderId="18" xfId="0" applyNumberFormat="1" applyFont="1" applyFill="1" applyBorder="1" applyAlignment="1">
      <alignment horizontal="center" vertical="center"/>
    </xf>
    <xf numFmtId="0" fontId="31" fillId="25" borderId="18" xfId="0" applyNumberFormat="1" applyFont="1" applyFill="1" applyBorder="1" applyAlignment="1">
      <alignment horizontal="center" vertical="center" wrapText="1"/>
    </xf>
    <xf numFmtId="14" fontId="31" fillId="25" borderId="18" xfId="0" applyNumberFormat="1" applyFont="1" applyFill="1" applyBorder="1" applyAlignment="1">
      <alignment horizontal="center" vertical="center"/>
    </xf>
    <xf numFmtId="0" fontId="38" fillId="0" borderId="0" xfId="0" quotePrefix="1" applyNumberFormat="1" applyFont="1" applyAlignment="1">
      <alignment horizontal="center"/>
    </xf>
    <xf numFmtId="0" fontId="38" fillId="0" borderId="0" xfId="0" applyNumberFormat="1" applyFont="1" applyAlignment="1">
      <alignment horizontal="center"/>
    </xf>
    <xf numFmtId="182" fontId="31" fillId="0" borderId="0" xfId="0" applyNumberFormat="1" applyFont="1">
      <alignment vertical="center"/>
    </xf>
    <xf numFmtId="0" fontId="36" fillId="25" borderId="18" xfId="0" applyNumberFormat="1" applyFont="1" applyFill="1" applyBorder="1" applyAlignment="1">
      <alignment horizontal="center" vertical="center" wrapText="1"/>
    </xf>
    <xf numFmtId="41" fontId="34" fillId="0" borderId="0" xfId="65" applyNumberFormat="1" applyFont="1" applyAlignment="1">
      <alignment vertical="center"/>
    </xf>
    <xf numFmtId="41" fontId="39" fillId="0" borderId="0" xfId="65" applyNumberFormat="1" applyFont="1" applyAlignment="1">
      <alignment horizontal="center" vertical="center"/>
    </xf>
    <xf numFmtId="41" fontId="34" fillId="0" borderId="0" xfId="65" applyNumberFormat="1" applyFont="1" applyAlignment="1">
      <alignment horizontal="center" vertical="center"/>
    </xf>
    <xf numFmtId="41" fontId="0" fillId="0" borderId="0" xfId="65" applyNumberFormat="1" applyFont="1" applyAlignment="1">
      <alignment vertical="center"/>
    </xf>
    <xf numFmtId="41" fontId="36" fillId="0" borderId="0" xfId="65" applyNumberFormat="1" applyFont="1" applyAlignment="1">
      <alignment vertical="center"/>
    </xf>
    <xf numFmtId="0" fontId="40" fillId="0" borderId="0" xfId="0" applyNumberFormat="1" applyFont="1" applyAlignment="1">
      <alignment horizontal="center"/>
    </xf>
    <xf numFmtId="182" fontId="36" fillId="0" borderId="0" xfId="0" applyNumberFormat="1" applyFont="1">
      <alignment vertical="center"/>
    </xf>
    <xf numFmtId="41" fontId="41" fillId="0" borderId="0" xfId="0" applyNumberFormat="1" applyFont="1" applyAlignment="1">
      <alignment horizontal="center" vertical="center" wrapText="1"/>
    </xf>
    <xf numFmtId="41" fontId="42" fillId="0" borderId="0" xfId="0" applyNumberFormat="1" applyFont="1">
      <alignment vertical="center"/>
    </xf>
    <xf numFmtId="0" fontId="36" fillId="0" borderId="21" xfId="0" applyNumberFormat="1" applyFont="1" applyBorder="1" applyAlignment="1">
      <alignment horizontal="center" vertical="center"/>
    </xf>
    <xf numFmtId="0" fontId="27" fillId="26" borderId="21" xfId="0" applyNumberFormat="1" applyFont="1" applyFill="1" applyBorder="1" applyAlignment="1">
      <alignment horizontal="center" vertical="center" wrapText="1"/>
    </xf>
    <xf numFmtId="0" fontId="27" fillId="26" borderId="21" xfId="80" applyNumberFormat="1" applyFont="1" applyFill="1" applyBorder="1" applyAlignment="1">
      <alignment horizontal="center" vertical="center" wrapText="1"/>
    </xf>
    <xf numFmtId="0" fontId="27" fillId="0" borderId="21" xfId="0" applyNumberFormat="1" applyFont="1" applyBorder="1" applyAlignment="1">
      <alignment horizontal="center" vertical="center"/>
    </xf>
    <xf numFmtId="14" fontId="27" fillId="26" borderId="21" xfId="80" applyNumberFormat="1" applyFont="1" applyFill="1" applyBorder="1" applyAlignment="1">
      <alignment horizontal="center" vertical="center" wrapText="1"/>
    </xf>
    <xf numFmtId="0" fontId="27" fillId="26" borderId="21" xfId="81" applyNumberFormat="1" applyFont="1" applyFill="1" applyBorder="1" applyAlignment="1" applyProtection="1">
      <alignment horizontal="center" vertical="center" wrapText="1"/>
    </xf>
    <xf numFmtId="182" fontId="27" fillId="0" borderId="21" xfId="0" applyNumberFormat="1" applyFont="1" applyBorder="1" applyAlignment="1">
      <alignment horizontal="center" vertical="center"/>
    </xf>
    <xf numFmtId="0" fontId="27" fillId="0" borderId="21" xfId="0" applyNumberFormat="1" applyFont="1" applyBorder="1" applyAlignment="1">
      <alignment horizontal="center" vertical="center"/>
    </xf>
    <xf numFmtId="0" fontId="27" fillId="0" borderId="21" xfId="0" applyNumberFormat="1" applyFont="1" applyBorder="1" applyAlignment="1">
      <alignment horizontal="center" vertical="center" wrapText="1"/>
    </xf>
    <xf numFmtId="176" fontId="27" fillId="0" borderId="21" xfId="0" applyNumberFormat="1" applyFont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 wrapText="1"/>
    </xf>
    <xf numFmtId="182" fontId="27" fillId="0" borderId="21" xfId="0" applyNumberFormat="1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21" xfId="0" applyNumberFormat="1" applyFont="1" applyBorder="1" applyAlignment="1">
      <alignment horizontal="center" vertical="center" wrapText="1"/>
    </xf>
    <xf numFmtId="0" fontId="36" fillId="0" borderId="21" xfId="0" applyNumberFormat="1" applyFont="1" applyBorder="1">
      <alignment vertical="center"/>
    </xf>
    <xf numFmtId="0" fontId="43" fillId="0" borderId="0" xfId="0" applyNumberFormat="1" applyFont="1" applyAlignment="1">
      <alignment horizontal="center" vertical="center"/>
    </xf>
    <xf numFmtId="0" fontId="28" fillId="0" borderId="21" xfId="0" applyNumberFormat="1" applyFont="1" applyBorder="1" applyAlignment="1">
      <alignment horizontal="center" vertical="center" wrapText="1"/>
    </xf>
    <xf numFmtId="41" fontId="28" fillId="0" borderId="0" xfId="65" applyNumberFormat="1" applyFont="1" applyFill="1" applyBorder="1" applyAlignment="1">
      <alignment horizontal="center" vertical="center"/>
    </xf>
    <xf numFmtId="41" fontId="34" fillId="0" borderId="22" xfId="65" applyNumberFormat="1" applyFont="1" applyBorder="1" applyAlignment="1">
      <alignment vertical="center"/>
    </xf>
    <xf numFmtId="41" fontId="44" fillId="0" borderId="22" xfId="65" applyNumberFormat="1" applyFont="1" applyBorder="1" applyAlignment="1">
      <alignment vertical="center"/>
    </xf>
    <xf numFmtId="41" fontId="45" fillId="0" borderId="23" xfId="65" applyNumberFormat="1" applyFont="1" applyFill="1" applyBorder="1" applyAlignment="1">
      <alignment horizontal="center" vertical="center"/>
    </xf>
    <xf numFmtId="41" fontId="46" fillId="0" borderId="0" xfId="65" applyNumberFormat="1" applyFont="1" applyBorder="1" applyAlignment="1">
      <alignment horizontal="left" vertical="center"/>
    </xf>
    <xf numFmtId="41" fontId="47" fillId="0" borderId="0" xfId="65" applyNumberFormat="1" applyFont="1" applyBorder="1" applyAlignment="1">
      <alignment horizontal="left" vertical="center"/>
    </xf>
    <xf numFmtId="0" fontId="28" fillId="22" borderId="21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  <xf numFmtId="0" fontId="28" fillId="0" borderId="0" xfId="0" applyNumberFormat="1" applyFont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41" fontId="42" fillId="0" borderId="0" xfId="65" applyNumberFormat="1" applyFont="1" applyFill="1" applyBorder="1">
      <alignment vertical="center"/>
    </xf>
    <xf numFmtId="41" fontId="50" fillId="0" borderId="0" xfId="65" applyNumberFormat="1" applyFont="1" applyFill="1" applyBorder="1">
      <alignment vertical="center"/>
    </xf>
    <xf numFmtId="41" fontId="38" fillId="0" borderId="0" xfId="65" applyNumberFormat="1" applyFont="1" applyFill="1" applyBorder="1">
      <alignment vertical="center"/>
    </xf>
    <xf numFmtId="0" fontId="51" fillId="0" borderId="0" xfId="0" applyNumberFormat="1" applyFont="1" applyFill="1" applyBorder="1">
      <alignment vertical="center"/>
    </xf>
    <xf numFmtId="0" fontId="31" fillId="0" borderId="21" xfId="0" applyNumberFormat="1" applyFont="1" applyBorder="1" applyAlignment="1">
      <alignment horizontal="center" vertical="center"/>
    </xf>
    <xf numFmtId="0" fontId="28" fillId="26" borderId="21" xfId="0" applyNumberFormat="1" applyFont="1" applyFill="1" applyBorder="1" applyAlignment="1">
      <alignment horizontal="center" vertical="center" wrapText="1"/>
    </xf>
    <xf numFmtId="182" fontId="28" fillId="0" borderId="21" xfId="0" applyNumberFormat="1" applyFont="1" applyFill="1" applyBorder="1" applyAlignment="1">
      <alignment horizontal="center" vertical="center"/>
    </xf>
    <xf numFmtId="176" fontId="28" fillId="0" borderId="21" xfId="0" applyNumberFormat="1" applyFont="1" applyBorder="1" applyAlignment="1">
      <alignment horizontal="center" vertical="center"/>
    </xf>
    <xf numFmtId="182" fontId="28" fillId="0" borderId="21" xfId="0" applyNumberFormat="1" applyFont="1" applyFill="1" applyBorder="1" applyAlignment="1">
      <alignment horizontal="center" vertical="center" wrapText="1"/>
    </xf>
    <xf numFmtId="0" fontId="28" fillId="0" borderId="21" xfId="81" applyNumberFormat="1" applyFont="1" applyFill="1" applyBorder="1" applyAlignment="1" applyProtection="1">
      <alignment horizontal="center" vertical="center" wrapText="1"/>
    </xf>
    <xf numFmtId="0" fontId="28" fillId="0" borderId="21" xfId="0" applyNumberFormat="1" applyFont="1" applyFill="1" applyBorder="1" applyAlignment="1">
      <alignment horizontal="center" vertical="center" wrapText="1"/>
    </xf>
    <xf numFmtId="14" fontId="28" fillId="0" borderId="21" xfId="0" applyNumberFormat="1" applyFont="1" applyFill="1" applyBorder="1" applyAlignment="1">
      <alignment horizontal="center" vertical="center" wrapText="1"/>
    </xf>
    <xf numFmtId="182" fontId="28" fillId="26" borderId="21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/>
    </xf>
    <xf numFmtId="182" fontId="28" fillId="26" borderId="21" xfId="81" applyNumberFormat="1" applyFont="1" applyFill="1" applyBorder="1" applyAlignment="1" applyProtection="1">
      <alignment horizontal="center" vertical="center" wrapText="1"/>
    </xf>
    <xf numFmtId="182" fontId="28" fillId="0" borderId="21" xfId="0" applyNumberFormat="1" applyFont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8" fillId="26" borderId="21" xfId="0" applyNumberFormat="1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center" vertical="center" wrapText="1"/>
    </xf>
    <xf numFmtId="14" fontId="28" fillId="26" borderId="21" xfId="80" applyNumberFormat="1" applyFont="1" applyFill="1" applyBorder="1" applyAlignment="1">
      <alignment horizontal="center" vertical="center" wrapText="1"/>
    </xf>
    <xf numFmtId="14" fontId="28" fillId="0" borderId="21" xfId="0" applyNumberFormat="1" applyFont="1" applyBorder="1" applyAlignment="1">
      <alignment horizontal="center" vertical="center"/>
    </xf>
    <xf numFmtId="14" fontId="28" fillId="0" borderId="21" xfId="0" applyNumberFormat="1" applyFont="1" applyFill="1" applyBorder="1" applyAlignment="1">
      <alignment horizontal="center" vertical="center" wrapText="1"/>
    </xf>
    <xf numFmtId="0" fontId="28" fillId="26" borderId="21" xfId="81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41" fontId="28" fillId="0" borderId="21" xfId="65" applyNumberFormat="1" applyFont="1" applyBorder="1" applyAlignment="1">
      <alignment horizontal="center" vertical="center" wrapText="1"/>
    </xf>
    <xf numFmtId="41" fontId="28" fillId="6" borderId="21" xfId="65" applyNumberFormat="1" applyFont="1" applyFill="1" applyBorder="1" applyAlignment="1">
      <alignment horizontal="center" vertical="center" wrapText="1"/>
    </xf>
    <xf numFmtId="0" fontId="34" fillId="7" borderId="21" xfId="0" applyNumberFormat="1" applyFont="1" applyFill="1" applyBorder="1" applyAlignment="1">
      <alignment horizontal="center" vertical="center"/>
    </xf>
    <xf numFmtId="41" fontId="27" fillId="0" borderId="21" xfId="65" applyNumberFormat="1" applyFont="1" applyBorder="1" applyAlignment="1">
      <alignment vertical="center" wrapText="1"/>
    </xf>
    <xf numFmtId="41" fontId="28" fillId="6" borderId="21" xfId="65" applyNumberFormat="1" applyFont="1" applyFill="1" applyBorder="1" applyAlignment="1">
      <alignment vertical="center" wrapText="1"/>
    </xf>
    <xf numFmtId="41" fontId="35" fillId="6" borderId="21" xfId="65" applyNumberFormat="1" applyFont="1" applyFill="1" applyBorder="1" applyAlignment="1">
      <alignment horizontal="center" vertical="center"/>
    </xf>
    <xf numFmtId="41" fontId="35" fillId="6" borderId="24" xfId="65" applyNumberFormat="1" applyFont="1" applyFill="1" applyBorder="1" applyAlignment="1">
      <alignment horizontal="center" vertical="center"/>
    </xf>
    <xf numFmtId="41" fontId="52" fillId="22" borderId="24" xfId="65" applyNumberFormat="1" applyFont="1" applyFill="1" applyBorder="1" applyAlignment="1">
      <alignment horizontal="center" vertical="center"/>
    </xf>
    <xf numFmtId="41" fontId="52" fillId="0" borderId="24" xfId="65" applyNumberFormat="1" applyFont="1" applyBorder="1" applyAlignment="1">
      <alignment horizontal="center" vertical="center" wrapText="1"/>
    </xf>
    <xf numFmtId="41" fontId="27" fillId="0" borderId="20" xfId="65" applyNumberFormat="1" applyFont="1" applyBorder="1" applyAlignment="1">
      <alignment vertical="center" wrapText="1"/>
    </xf>
    <xf numFmtId="41" fontId="28" fillId="0" borderId="20" xfId="65" applyNumberFormat="1" applyFont="1" applyBorder="1" applyAlignment="1">
      <alignment horizontal="center" vertical="center" wrapText="1"/>
    </xf>
    <xf numFmtId="41" fontId="28" fillId="0" borderId="20" xfId="65" applyNumberFormat="1" applyFont="1" applyBorder="1" applyAlignment="1">
      <alignment vertical="center" wrapText="1"/>
    </xf>
    <xf numFmtId="41" fontId="52" fillId="0" borderId="20" xfId="65" applyNumberFormat="1" applyFont="1" applyBorder="1" applyAlignment="1">
      <alignment horizontal="center" vertical="center" wrapText="1"/>
    </xf>
    <xf numFmtId="41" fontId="52" fillId="0" borderId="25" xfId="65" applyNumberFormat="1" applyFont="1" applyBorder="1" applyAlignment="1">
      <alignment horizontal="center" vertical="center" wrapText="1"/>
    </xf>
    <xf numFmtId="41" fontId="28" fillId="0" borderId="21" xfId="65" applyNumberFormat="1" applyFont="1" applyBorder="1" applyAlignment="1">
      <alignment horizontal="center" vertical="center"/>
    </xf>
    <xf numFmtId="41" fontId="52" fillId="22" borderId="21" xfId="65" applyNumberFormat="1" applyFont="1" applyFill="1" applyBorder="1" applyAlignment="1">
      <alignment horizontal="center" vertical="center" wrapText="1"/>
    </xf>
    <xf numFmtId="41" fontId="52" fillId="26" borderId="24" xfId="65" applyNumberFormat="1" applyFont="1" applyFill="1" applyBorder="1" applyAlignment="1">
      <alignment horizontal="center" vertical="center" wrapText="1"/>
    </xf>
    <xf numFmtId="41" fontId="52" fillId="0" borderId="21" xfId="65" applyNumberFormat="1" applyFont="1" applyBorder="1" applyAlignment="1">
      <alignment horizontal="center" vertical="center" wrapText="1"/>
    </xf>
    <xf numFmtId="41" fontId="52" fillId="22" borderId="21" xfId="65" applyNumberFormat="1" applyFont="1" applyFill="1" applyBorder="1" applyAlignment="1">
      <alignment horizontal="center" vertical="center"/>
    </xf>
    <xf numFmtId="41" fontId="28" fillId="0" borderId="21" xfId="65" applyNumberFormat="1" applyFont="1" applyBorder="1" applyAlignment="1">
      <alignment horizontal="center" vertical="center"/>
    </xf>
    <xf numFmtId="41" fontId="28" fillId="0" borderId="26" xfId="65" applyNumberFormat="1" applyFont="1" applyBorder="1" applyAlignment="1">
      <alignment horizontal="center" vertical="center"/>
    </xf>
    <xf numFmtId="0" fontId="27" fillId="26" borderId="21" xfId="81" applyNumberFormat="1" applyFont="1" applyFill="1" applyBorder="1" applyAlignment="1" applyProtection="1">
      <alignment horizontal="center" vertical="center" wrapText="1"/>
    </xf>
    <xf numFmtId="0" fontId="27" fillId="26" borderId="21" xfId="0" applyNumberFormat="1" applyFont="1" applyFill="1" applyBorder="1" applyAlignment="1">
      <alignment horizontal="center" vertical="center" wrapText="1"/>
    </xf>
    <xf numFmtId="41" fontId="28" fillId="0" borderId="21" xfId="65" applyNumberFormat="1" applyFont="1" applyBorder="1" applyAlignment="1">
      <alignment horizontal="center" vertical="center" wrapText="1"/>
    </xf>
    <xf numFmtId="41" fontId="28" fillId="0" borderId="27" xfId="65" applyNumberFormat="1" applyFont="1" applyBorder="1" applyAlignment="1">
      <alignment horizontal="center" vertical="center"/>
    </xf>
    <xf numFmtId="41" fontId="28" fillId="0" borderId="21" xfId="65" applyNumberFormat="1" applyFont="1" applyBorder="1" applyAlignment="1">
      <alignment vertical="center" wrapText="1"/>
    </xf>
    <xf numFmtId="41" fontId="28" fillId="11" borderId="28" xfId="65" applyNumberFormat="1" applyFont="1" applyFill="1" applyBorder="1" applyAlignment="1">
      <alignment horizontal="center" vertical="center" wrapText="1"/>
    </xf>
    <xf numFmtId="41" fontId="28" fillId="11" borderId="29" xfId="65" applyNumberFormat="1" applyFont="1" applyFill="1" applyBorder="1" applyAlignment="1">
      <alignment horizontal="center" vertical="center" wrapText="1"/>
    </xf>
    <xf numFmtId="41" fontId="53" fillId="22" borderId="15" xfId="0" applyNumberFormat="1" applyFont="1" applyFill="1" applyBorder="1" applyAlignment="1">
      <alignment vertical="center"/>
    </xf>
    <xf numFmtId="0" fontId="53" fillId="0" borderId="30" xfId="0" applyNumberFormat="1" applyFont="1" applyBorder="1" applyAlignment="1">
      <alignment horizontal="left" vertical="center"/>
    </xf>
    <xf numFmtId="0" fontId="34" fillId="7" borderId="18" xfId="0" applyNumberFormat="1" applyFont="1" applyFill="1" applyBorder="1" applyAlignment="1">
      <alignment horizontal="center" vertical="center"/>
    </xf>
    <xf numFmtId="0" fontId="34" fillId="0" borderId="21" xfId="0" applyNumberFormat="1" applyFont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4" fillId="0" borderId="0" xfId="0" applyNumberFormat="1" applyFont="1" applyBorder="1" applyAlignment="1">
      <alignment vertical="center"/>
    </xf>
    <xf numFmtId="41" fontId="34" fillId="22" borderId="21" xfId="65" applyNumberFormat="1" applyFont="1" applyFill="1" applyBorder="1" applyAlignment="1">
      <alignment vertical="center"/>
    </xf>
    <xf numFmtId="41" fontId="34" fillId="0" borderId="21" xfId="65" applyNumberFormat="1" applyFont="1" applyBorder="1" applyAlignment="1">
      <alignment vertical="center"/>
    </xf>
    <xf numFmtId="9" fontId="34" fillId="0" borderId="21" xfId="60" applyNumberFormat="1" applyFont="1" applyBorder="1" applyAlignment="1">
      <alignment vertical="center"/>
    </xf>
    <xf numFmtId="0" fontId="53" fillId="0" borderId="0" xfId="0" applyNumberFormat="1" applyFont="1" applyBorder="1" applyAlignment="1">
      <alignment horizontal="left" vertical="center"/>
    </xf>
    <xf numFmtId="41" fontId="54" fillId="0" borderId="21" xfId="65" applyNumberFormat="1" applyFont="1" applyBorder="1" applyAlignment="1">
      <alignment vertical="center"/>
    </xf>
    <xf numFmtId="41" fontId="34" fillId="0" borderId="0" xfId="0" applyNumberFormat="1" applyFont="1" applyAlignment="1">
      <alignment vertical="center"/>
    </xf>
    <xf numFmtId="0" fontId="54" fillId="7" borderId="21" xfId="0" applyNumberFormat="1" applyFont="1" applyFill="1" applyBorder="1" applyAlignment="1">
      <alignment horizontal="center" vertical="center"/>
    </xf>
    <xf numFmtId="0" fontId="54" fillId="7" borderId="18" xfId="0" applyNumberFormat="1" applyFont="1" applyFill="1" applyBorder="1" applyAlignment="1">
      <alignment horizontal="center" vertical="center"/>
    </xf>
    <xf numFmtId="41" fontId="34" fillId="0" borderId="21" xfId="65" applyNumberFormat="1" applyFont="1" applyBorder="1" applyAlignment="1">
      <alignment vertical="center"/>
    </xf>
    <xf numFmtId="0" fontId="55" fillId="0" borderId="0" xfId="0" applyNumberFormat="1" applyFont="1" applyAlignment="1">
      <alignment horizontal="right" vertical="center"/>
    </xf>
    <xf numFmtId="0" fontId="34" fillId="7" borderId="19" xfId="0" applyNumberFormat="1" applyFont="1" applyFill="1" applyBorder="1" applyAlignment="1">
      <alignment horizontal="center" vertical="center"/>
    </xf>
    <xf numFmtId="41" fontId="34" fillId="0" borderId="0" xfId="65" applyNumberFormat="1" applyFont="1" applyBorder="1" applyAlignment="1">
      <alignment vertical="center"/>
    </xf>
    <xf numFmtId="41" fontId="54" fillId="0" borderId="0" xfId="65" applyNumberFormat="1" applyFont="1" applyBorder="1" applyAlignment="1">
      <alignment vertical="center"/>
    </xf>
    <xf numFmtId="41" fontId="54" fillId="22" borderId="13" xfId="65" applyNumberFormat="1" applyFont="1" applyFill="1" applyBorder="1" applyAlignment="1">
      <alignment vertical="center" wrapText="1"/>
    </xf>
    <xf numFmtId="41" fontId="53" fillId="22" borderId="13" xfId="0" applyNumberFormat="1" applyFont="1" applyFill="1" applyBorder="1" applyAlignment="1">
      <alignment vertical="center"/>
    </xf>
    <xf numFmtId="41" fontId="53" fillId="22" borderId="13" xfId="65" applyNumberFormat="1" applyFont="1" applyFill="1" applyBorder="1" applyAlignment="1">
      <alignment vertical="center"/>
    </xf>
    <xf numFmtId="0" fontId="53" fillId="0" borderId="0" xfId="0" applyNumberFormat="1" applyFont="1" applyAlignment="1">
      <alignment vertical="center"/>
    </xf>
    <xf numFmtId="0" fontId="52" fillId="0" borderId="0" xfId="0" applyNumberFormat="1" applyFont="1" applyAlignment="1">
      <alignment vertical="center"/>
    </xf>
    <xf numFmtId="0" fontId="34" fillId="0" borderId="21" xfId="0" applyNumberFormat="1" applyFont="1" applyBorder="1" applyAlignment="1">
      <alignment horizontal="center" vertical="center" wrapText="1"/>
    </xf>
    <xf numFmtId="41" fontId="56" fillId="11" borderId="28" xfId="65" applyNumberFormat="1" applyFont="1" applyFill="1" applyBorder="1" applyAlignment="1">
      <alignment horizontal="center" vertical="center" wrapText="1"/>
    </xf>
    <xf numFmtId="41" fontId="56" fillId="11" borderId="28" xfId="65" applyNumberFormat="1" applyFont="1" applyFill="1" applyBorder="1" applyAlignment="1">
      <alignment horizontal="center" vertical="center" wrapText="1"/>
    </xf>
    <xf numFmtId="0" fontId="57" fillId="6" borderId="31" xfId="0" applyNumberFormat="1" applyFont="1" applyFill="1" applyBorder="1" applyAlignment="1" applyProtection="1">
      <alignment horizontal="center" vertical="center" wrapText="1"/>
    </xf>
    <xf numFmtId="0" fontId="49" fillId="22" borderId="32" xfId="0" applyNumberFormat="1" applyFont="1" applyFill="1" applyBorder="1" applyAlignment="1" applyProtection="1">
      <alignment horizontal="center" vertical="center" wrapText="1"/>
    </xf>
    <xf numFmtId="41" fontId="42" fillId="22" borderId="32" xfId="65" applyNumberFormat="1" applyFont="1" applyFill="1" applyBorder="1" applyAlignment="1" applyProtection="1">
      <alignment vertical="center"/>
    </xf>
    <xf numFmtId="41" fontId="42" fillId="22" borderId="33" xfId="65" applyNumberFormat="1" applyFont="1" applyFill="1" applyBorder="1" applyAlignment="1" applyProtection="1">
      <alignment vertical="center"/>
    </xf>
    <xf numFmtId="0" fontId="49" fillId="0" borderId="21" xfId="0" applyNumberFormat="1" applyFont="1" applyFill="1" applyBorder="1" applyAlignment="1" applyProtection="1">
      <alignment horizontal="center" vertical="center" wrapText="1"/>
    </xf>
    <xf numFmtId="41" fontId="42" fillId="0" borderId="21" xfId="65" applyNumberFormat="1" applyFont="1" applyFill="1" applyBorder="1" applyAlignment="1" applyProtection="1">
      <alignment vertical="center"/>
    </xf>
    <xf numFmtId="41" fontId="38" fillId="0" borderId="21" xfId="65" applyNumberFormat="1" applyFont="1" applyFill="1" applyBorder="1" applyAlignment="1" applyProtection="1">
      <alignment vertical="center"/>
    </xf>
    <xf numFmtId="49" fontId="58" fillId="0" borderId="24" xfId="65" applyNumberFormat="1" applyFont="1" applyFill="1" applyBorder="1" applyAlignment="1" applyProtection="1">
      <alignment vertical="center"/>
    </xf>
    <xf numFmtId="49" fontId="51" fillId="0" borderId="24" xfId="65" applyNumberFormat="1" applyFont="1" applyFill="1" applyBorder="1" applyAlignment="1" applyProtection="1">
      <alignment vertical="center"/>
    </xf>
    <xf numFmtId="0" fontId="59" fillId="6" borderId="14" xfId="0" applyNumberFormat="1" applyFont="1" applyFill="1" applyBorder="1" applyAlignment="1" applyProtection="1">
      <alignment horizontal="center" vertical="center" wrapText="1"/>
    </xf>
    <xf numFmtId="0" fontId="31" fillId="22" borderId="32" xfId="0" applyNumberFormat="1" applyFont="1" applyFill="1" applyBorder="1" applyAlignment="1" applyProtection="1">
      <alignment horizontal="center" vertical="center" wrapText="1"/>
    </xf>
    <xf numFmtId="0" fontId="31" fillId="0" borderId="21" xfId="0" applyNumberFormat="1" applyFont="1" applyFill="1" applyBorder="1" applyAlignment="1" applyProtection="1">
      <alignment horizontal="center" vertical="center" wrapText="1"/>
    </xf>
    <xf numFmtId="41" fontId="50" fillId="0" borderId="21" xfId="65" applyNumberFormat="1" applyFont="1" applyFill="1" applyBorder="1" applyAlignment="1" applyProtection="1">
      <alignment vertical="center"/>
    </xf>
    <xf numFmtId="0" fontId="60" fillId="0" borderId="24" xfId="0" applyNumberFormat="1" applyFont="1" applyFill="1" applyBorder="1" applyAlignment="1" applyProtection="1">
      <alignment vertical="center"/>
    </xf>
    <xf numFmtId="0" fontId="51" fillId="0" borderId="24" xfId="0" applyNumberFormat="1" applyFont="1" applyFill="1" applyBorder="1" applyAlignment="1" applyProtection="1">
      <alignment vertical="center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41" fontId="42" fillId="0" borderId="19" xfId="65" applyNumberFormat="1" applyFont="1" applyFill="1" applyBorder="1" applyAlignment="1" applyProtection="1">
      <alignment vertical="center"/>
    </xf>
    <xf numFmtId="41" fontId="50" fillId="0" borderId="19" xfId="65" applyNumberFormat="1" applyFont="1" applyFill="1" applyBorder="1" applyAlignment="1" applyProtection="1">
      <alignment vertical="center"/>
    </xf>
    <xf numFmtId="41" fontId="38" fillId="0" borderId="19" xfId="65" applyNumberFormat="1" applyFont="1" applyFill="1" applyBorder="1" applyAlignment="1" applyProtection="1">
      <alignment vertical="center"/>
    </xf>
    <xf numFmtId="0" fontId="51" fillId="0" borderId="34" xfId="0" applyNumberFormat="1" applyFont="1" applyFill="1" applyBorder="1" applyAlignment="1" applyProtection="1">
      <alignment vertical="center"/>
    </xf>
    <xf numFmtId="49" fontId="51" fillId="22" borderId="33" xfId="65" applyNumberFormat="1" applyFont="1" applyFill="1" applyBorder="1" applyAlignment="1" applyProtection="1">
      <alignment vertical="center"/>
    </xf>
    <xf numFmtId="0" fontId="31" fillId="0" borderId="20" xfId="0" applyNumberFormat="1" applyFont="1" applyFill="1" applyBorder="1" applyAlignment="1" applyProtection="1">
      <alignment horizontal="center" vertical="center" wrapText="1"/>
    </xf>
    <xf numFmtId="41" fontId="42" fillId="0" borderId="20" xfId="65" applyNumberFormat="1" applyFont="1" applyFill="1" applyBorder="1" applyAlignment="1" applyProtection="1">
      <alignment vertical="center"/>
    </xf>
    <xf numFmtId="41" fontId="50" fillId="0" borderId="20" xfId="65" applyNumberFormat="1" applyFont="1" applyFill="1" applyBorder="1" applyAlignment="1" applyProtection="1">
      <alignment vertical="center"/>
    </xf>
    <xf numFmtId="41" fontId="38" fillId="0" borderId="20" xfId="65" applyNumberFormat="1" applyFont="1" applyFill="1" applyBorder="1" applyAlignment="1" applyProtection="1">
      <alignment vertical="center"/>
    </xf>
    <xf numFmtId="0" fontId="51" fillId="0" borderId="25" xfId="0" applyNumberFormat="1" applyFont="1" applyFill="1" applyBorder="1" applyAlignment="1" applyProtection="1">
      <alignment vertical="center"/>
    </xf>
    <xf numFmtId="41" fontId="34" fillId="0" borderId="35" xfId="65" applyNumberFormat="1" applyFont="1" applyFill="1" applyBorder="1" applyAlignment="1" applyProtection="1">
      <alignment vertical="center"/>
    </xf>
    <xf numFmtId="41" fontId="28" fillId="11" borderId="29" xfId="65" applyNumberFormat="1" applyFont="1" applyFill="1" applyBorder="1" applyAlignment="1" applyProtection="1">
      <alignment horizontal="center" vertical="center" wrapText="1"/>
    </xf>
    <xf numFmtId="41" fontId="45" fillId="0" borderId="25" xfId="65" applyNumberFormat="1" applyFont="1" applyFill="1" applyBorder="1" applyAlignment="1" applyProtection="1">
      <alignment vertical="center"/>
    </xf>
    <xf numFmtId="41" fontId="56" fillId="27" borderId="28" xfId="65" applyNumberFormat="1" applyFont="1" applyFill="1" applyBorder="1" applyAlignment="1">
      <alignment horizontal="center" vertical="center" wrapText="1"/>
    </xf>
    <xf numFmtId="41" fontId="27" fillId="0" borderId="21" xfId="65" applyNumberFormat="1" applyFont="1" applyFill="1" applyBorder="1" applyAlignment="1">
      <alignment vertical="center" wrapText="1"/>
    </xf>
    <xf numFmtId="41" fontId="28" fillId="0" borderId="21" xfId="65" applyNumberFormat="1" applyFont="1" applyFill="1" applyBorder="1" applyAlignment="1">
      <alignment horizontal="center" vertical="center"/>
    </xf>
    <xf numFmtId="0" fontId="49" fillId="0" borderId="36" xfId="0" applyNumberFormat="1" applyFont="1" applyFill="1" applyBorder="1" applyAlignment="1" applyProtection="1">
      <alignment horizontal="center" vertical="center" wrapText="1"/>
    </xf>
    <xf numFmtId="0" fontId="49" fillId="0" borderId="37" xfId="0" applyNumberFormat="1" applyFont="1" applyFill="1" applyBorder="1" applyAlignment="1" applyProtection="1">
      <alignment horizontal="center" vertical="center" wrapText="1"/>
    </xf>
    <xf numFmtId="0" fontId="31" fillId="0" borderId="38" xfId="0" applyNumberFormat="1" applyFont="1" applyFill="1" applyBorder="1" applyAlignment="1" applyProtection="1">
      <alignment horizontal="center" vertical="center" wrapText="1"/>
    </xf>
    <xf numFmtId="0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23" xfId="0" applyNumberFormat="1" applyFont="1" applyFill="1" applyBorder="1" applyAlignment="1" applyProtection="1">
      <alignment horizontal="center" vertical="center" wrapText="1"/>
    </xf>
    <xf numFmtId="0" fontId="61" fillId="0" borderId="39" xfId="0" applyNumberFormat="1" applyFont="1" applyFill="1" applyBorder="1" applyAlignment="1">
      <alignment horizontal="left" vertical="center" wrapText="1"/>
    </xf>
    <xf numFmtId="0" fontId="62" fillId="4" borderId="0" xfId="0" applyNumberFormat="1" applyFont="1" applyFill="1" applyBorder="1" applyAlignment="1">
      <alignment horizontal="center" vertical="center" wrapText="1"/>
    </xf>
    <xf numFmtId="0" fontId="59" fillId="6" borderId="32" xfId="0" applyNumberFormat="1" applyFont="1" applyFill="1" applyBorder="1" applyAlignment="1" applyProtection="1">
      <alignment horizontal="center" vertical="center" wrapText="1"/>
    </xf>
    <xf numFmtId="0" fontId="59" fillId="6" borderId="21" xfId="0" applyNumberFormat="1" applyFont="1" applyFill="1" applyBorder="1" applyAlignment="1" applyProtection="1">
      <alignment horizontal="center" vertical="center" wrapText="1"/>
    </xf>
    <xf numFmtId="0" fontId="59" fillId="6" borderId="19" xfId="0" applyNumberFormat="1" applyFont="1" applyFill="1" applyBorder="1" applyAlignment="1" applyProtection="1">
      <alignment horizontal="center" vertical="center" wrapText="1"/>
    </xf>
    <xf numFmtId="0" fontId="0" fillId="6" borderId="28" xfId="0" applyNumberFormat="1" applyFont="1" applyFill="1" applyBorder="1" applyAlignment="1" applyProtection="1">
      <alignment horizontal="center" vertical="center" wrapText="1"/>
    </xf>
    <xf numFmtId="0" fontId="0" fillId="6" borderId="31" xfId="0" applyNumberFormat="1" applyFont="1" applyFill="1" applyBorder="1" applyAlignment="1" applyProtection="1">
      <alignment horizontal="center" vertical="center" wrapText="1"/>
    </xf>
    <xf numFmtId="0" fontId="27" fillId="6" borderId="28" xfId="0" applyNumberFormat="1" applyFont="1" applyFill="1" applyBorder="1" applyAlignment="1" applyProtection="1">
      <alignment horizontal="center" vertical="center"/>
    </xf>
    <xf numFmtId="0" fontId="0" fillId="6" borderId="40" xfId="0" applyNumberFormat="1" applyFont="1" applyFill="1" applyBorder="1" applyAlignment="1" applyProtection="1">
      <alignment horizontal="center" vertical="center" wrapText="1"/>
    </xf>
    <xf numFmtId="0" fontId="0" fillId="6" borderId="41" xfId="0" applyNumberFormat="1" applyFont="1" applyFill="1" applyBorder="1" applyAlignment="1" applyProtection="1">
      <alignment horizontal="center" vertical="center" wrapText="1"/>
    </xf>
    <xf numFmtId="0" fontId="63" fillId="0" borderId="39" xfId="0" applyNumberFormat="1" applyFont="1" applyBorder="1" applyAlignment="1">
      <alignment horizontal="right" vertical="center"/>
    </xf>
    <xf numFmtId="0" fontId="55" fillId="0" borderId="39" xfId="0" applyNumberFormat="1" applyFont="1" applyBorder="1" applyAlignment="1">
      <alignment horizontal="right" vertical="center"/>
    </xf>
    <xf numFmtId="0" fontId="27" fillId="6" borderId="29" xfId="0" applyNumberFormat="1" applyFont="1" applyFill="1" applyBorder="1" applyAlignment="1" applyProtection="1">
      <alignment horizontal="center" vertical="center"/>
    </xf>
    <xf numFmtId="0" fontId="27" fillId="6" borderId="42" xfId="0" applyNumberFormat="1" applyFont="1" applyFill="1" applyBorder="1" applyAlignment="1" applyProtection="1">
      <alignment horizontal="center" vertical="center"/>
    </xf>
    <xf numFmtId="41" fontId="65" fillId="0" borderId="0" xfId="65" applyNumberFormat="1" applyFont="1" applyAlignment="1">
      <alignment horizontal="center" vertical="center"/>
    </xf>
    <xf numFmtId="41" fontId="46" fillId="0" borderId="0" xfId="65" applyNumberFormat="1" applyFont="1" applyAlignment="1">
      <alignment horizontal="center" vertical="center"/>
    </xf>
    <xf numFmtId="41" fontId="46" fillId="0" borderId="0" xfId="65" applyNumberFormat="1" applyFont="1" applyBorder="1" applyAlignment="1">
      <alignment horizontal="left" vertical="center"/>
    </xf>
    <xf numFmtId="41" fontId="66" fillId="11" borderId="51" xfId="65" applyNumberFormat="1" applyFont="1" applyFill="1" applyBorder="1" applyAlignment="1">
      <alignment horizontal="center" vertical="center" wrapText="1"/>
    </xf>
    <xf numFmtId="41" fontId="66" fillId="11" borderId="47" xfId="65" applyNumberFormat="1" applyFont="1" applyFill="1" applyBorder="1" applyAlignment="1">
      <alignment horizontal="center" vertical="center"/>
    </xf>
    <xf numFmtId="41" fontId="47" fillId="0" borderId="0" xfId="65" applyNumberFormat="1" applyFont="1" applyBorder="1" applyAlignment="1">
      <alignment horizontal="left" vertical="center"/>
    </xf>
    <xf numFmtId="41" fontId="66" fillId="9" borderId="52" xfId="65" applyNumberFormat="1" applyFont="1" applyFill="1" applyBorder="1" applyAlignment="1">
      <alignment horizontal="center" vertical="center"/>
    </xf>
    <xf numFmtId="41" fontId="66" fillId="9" borderId="22" xfId="65" applyNumberFormat="1" applyFont="1" applyFill="1" applyBorder="1" applyAlignment="1">
      <alignment horizontal="center" vertical="center"/>
    </xf>
    <xf numFmtId="41" fontId="66" fillId="9" borderId="53" xfId="65" applyNumberFormat="1" applyFont="1" applyFill="1" applyBorder="1" applyAlignment="1">
      <alignment horizontal="center" vertical="center"/>
    </xf>
    <xf numFmtId="41" fontId="28" fillId="0" borderId="39" xfId="65" applyNumberFormat="1" applyFont="1" applyFill="1" applyBorder="1" applyAlignment="1">
      <alignment horizontal="right" vertical="center"/>
    </xf>
    <xf numFmtId="41" fontId="28" fillId="0" borderId="0" xfId="65" applyNumberFormat="1" applyFont="1" applyFill="1" applyBorder="1" applyAlignment="1">
      <alignment horizontal="right" vertical="center"/>
    </xf>
    <xf numFmtId="41" fontId="64" fillId="0" borderId="44" xfId="65" applyNumberFormat="1" applyFont="1" applyFill="1" applyBorder="1" applyAlignment="1">
      <alignment horizontal="center" vertical="center"/>
    </xf>
    <xf numFmtId="41" fontId="64" fillId="0" borderId="45" xfId="65" applyNumberFormat="1" applyFont="1" applyFill="1" applyBorder="1" applyAlignment="1">
      <alignment horizontal="center" vertical="center"/>
    </xf>
    <xf numFmtId="41" fontId="28" fillId="11" borderId="46" xfId="65" applyNumberFormat="1" applyFont="1" applyFill="1" applyBorder="1" applyAlignment="1">
      <alignment horizontal="center" vertical="center" wrapText="1"/>
    </xf>
    <xf numFmtId="41" fontId="28" fillId="11" borderId="47" xfId="65" applyNumberFormat="1" applyFont="1" applyFill="1" applyBorder="1" applyAlignment="1">
      <alignment horizontal="center" vertical="center" wrapText="1"/>
    </xf>
    <xf numFmtId="41" fontId="45" fillId="0" borderId="48" xfId="65" applyNumberFormat="1" applyFont="1" applyFill="1" applyBorder="1" applyAlignment="1">
      <alignment horizontal="center" vertical="center"/>
    </xf>
    <xf numFmtId="41" fontId="45" fillId="0" borderId="49" xfId="65" applyNumberFormat="1" applyFont="1" applyFill="1" applyBorder="1" applyAlignment="1">
      <alignment horizontal="center" vertical="center"/>
    </xf>
    <xf numFmtId="41" fontId="56" fillId="11" borderId="50" xfId="65" applyNumberFormat="1" applyFont="1" applyFill="1" applyBorder="1" applyAlignment="1">
      <alignment horizontal="center" vertical="center" wrapText="1"/>
    </xf>
    <xf numFmtId="41" fontId="56" fillId="11" borderId="28" xfId="65" applyNumberFormat="1" applyFont="1" applyFill="1" applyBorder="1" applyAlignment="1">
      <alignment horizontal="center" vertical="center" wrapText="1"/>
    </xf>
    <xf numFmtId="41" fontId="28" fillId="0" borderId="20" xfId="65" applyNumberFormat="1" applyFont="1" applyFill="1" applyBorder="1" applyAlignment="1">
      <alignment horizontal="left" vertical="center" wrapText="1"/>
    </xf>
    <xf numFmtId="41" fontId="28" fillId="0" borderId="25" xfId="65" applyNumberFormat="1" applyFont="1" applyFill="1" applyBorder="1" applyAlignment="1">
      <alignment horizontal="left" vertical="center" wrapText="1"/>
    </xf>
    <xf numFmtId="41" fontId="28" fillId="6" borderId="43" xfId="65" applyNumberFormat="1" applyFont="1" applyFill="1" applyBorder="1" applyAlignment="1">
      <alignment horizontal="center" vertical="center" wrapText="1"/>
    </xf>
    <xf numFmtId="41" fontId="28" fillId="6" borderId="21" xfId="65" applyNumberFormat="1" applyFont="1" applyFill="1" applyBorder="1" applyAlignment="1">
      <alignment horizontal="center" vertical="center"/>
    </xf>
    <xf numFmtId="41" fontId="28" fillId="6" borderId="21" xfId="65" applyNumberFormat="1" applyFont="1" applyFill="1" applyBorder="1" applyAlignment="1">
      <alignment horizontal="center" vertical="center" wrapText="1"/>
    </xf>
    <xf numFmtId="41" fontId="28" fillId="0" borderId="43" xfId="65" applyNumberFormat="1" applyFont="1" applyBorder="1" applyAlignment="1">
      <alignment horizontal="center" vertical="center" wrapText="1"/>
    </xf>
    <xf numFmtId="41" fontId="28" fillId="0" borderId="21" xfId="65" applyNumberFormat="1" applyFont="1" applyBorder="1" applyAlignment="1">
      <alignment horizontal="center" vertical="center" wrapText="1"/>
    </xf>
    <xf numFmtId="41" fontId="28" fillId="0" borderId="43" xfId="65" applyNumberFormat="1" applyFont="1" applyFill="1" applyBorder="1" applyAlignment="1">
      <alignment horizontal="center" vertical="center" wrapText="1"/>
    </xf>
    <xf numFmtId="41" fontId="28" fillId="0" borderId="21" xfId="65" applyNumberFormat="1" applyFont="1" applyFill="1" applyBorder="1" applyAlignment="1">
      <alignment horizontal="center" vertical="center" wrapText="1"/>
    </xf>
    <xf numFmtId="41" fontId="28" fillId="0" borderId="21" xfId="65" applyNumberFormat="1" applyFont="1" applyBorder="1" applyAlignment="1">
      <alignment horizontal="center" vertical="center"/>
    </xf>
    <xf numFmtId="0" fontId="52" fillId="0" borderId="0" xfId="0" applyNumberFormat="1" applyFont="1" applyAlignment="1">
      <alignment horizontal="left" vertical="center"/>
    </xf>
    <xf numFmtId="0" fontId="34" fillId="7" borderId="21" xfId="0" applyNumberFormat="1" applyFont="1" applyFill="1" applyBorder="1" applyAlignment="1">
      <alignment horizontal="center" vertical="center"/>
    </xf>
    <xf numFmtId="0" fontId="34" fillId="7" borderId="54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34" fillId="0" borderId="21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65" fillId="0" borderId="0" xfId="0" applyNumberFormat="1" applyFont="1" applyAlignment="1">
      <alignment horizontal="center" vertical="center"/>
    </xf>
    <xf numFmtId="0" fontId="67" fillId="0" borderId="0" xfId="0" applyNumberFormat="1" applyFont="1" applyAlignment="1">
      <alignment horizontal="center" vertical="center"/>
    </xf>
    <xf numFmtId="0" fontId="53" fillId="6" borderId="30" xfId="0" applyNumberFormat="1" applyFont="1" applyFill="1" applyBorder="1" applyAlignment="1">
      <alignment horizontal="left" vertical="center"/>
    </xf>
    <xf numFmtId="41" fontId="54" fillId="0" borderId="54" xfId="65" applyNumberFormat="1" applyFont="1" applyBorder="1" applyAlignment="1">
      <alignment horizontal="center" vertical="center"/>
    </xf>
    <xf numFmtId="41" fontId="54" fillId="0" borderId="2" xfId="65" applyNumberFormat="1" applyFont="1" applyBorder="1" applyAlignment="1">
      <alignment horizontal="center" vertical="center"/>
    </xf>
    <xf numFmtId="0" fontId="63" fillId="0" borderId="0" xfId="0" applyNumberFormat="1" applyFont="1" applyAlignment="1">
      <alignment horizontal="left" vertical="center"/>
    </xf>
    <xf numFmtId="0" fontId="53" fillId="6" borderId="0" xfId="0" applyNumberFormat="1" applyFont="1" applyFill="1" applyBorder="1" applyAlignment="1">
      <alignment horizontal="left" vertical="center"/>
    </xf>
    <xf numFmtId="41" fontId="34" fillId="0" borderId="54" xfId="65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55" xfId="0" applyNumberFormat="1" applyBorder="1" applyAlignment="1">
      <alignment vertical="center"/>
    </xf>
    <xf numFmtId="0" fontId="34" fillId="7" borderId="2" xfId="0" applyNumberFormat="1" applyFont="1" applyFill="1" applyBorder="1" applyAlignment="1">
      <alignment horizontal="center" vertical="center"/>
    </xf>
    <xf numFmtId="0" fontId="34" fillId="7" borderId="55" xfId="0" applyNumberFormat="1" applyFont="1" applyFill="1" applyBorder="1" applyAlignment="1">
      <alignment horizontal="center" vertical="center"/>
    </xf>
    <xf numFmtId="0" fontId="28" fillId="0" borderId="19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8" fillId="0" borderId="18" xfId="0" applyNumberFormat="1" applyFont="1" applyBorder="1" applyAlignment="1">
      <alignment horizontal="center" vertical="center"/>
    </xf>
    <xf numFmtId="0" fontId="28" fillId="0" borderId="19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8" fillId="0" borderId="18" xfId="0" applyNumberFormat="1" applyFont="1" applyBorder="1" applyAlignment="1">
      <alignment horizontal="center" vertical="center" wrapText="1"/>
    </xf>
    <xf numFmtId="0" fontId="28" fillId="22" borderId="21" xfId="0" applyNumberFormat="1" applyFont="1" applyFill="1" applyBorder="1" applyAlignment="1">
      <alignment horizontal="center" vertical="center" wrapText="1"/>
    </xf>
    <xf numFmtId="14" fontId="28" fillId="0" borderId="19" xfId="0" applyNumberFormat="1" applyFont="1" applyBorder="1" applyAlignment="1">
      <alignment horizontal="center" vertical="center" wrapText="1"/>
    </xf>
    <xf numFmtId="14" fontId="28" fillId="0" borderId="14" xfId="0" applyNumberFormat="1" applyFont="1" applyBorder="1" applyAlignment="1">
      <alignment horizontal="center" vertical="center" wrapText="1"/>
    </xf>
    <xf numFmtId="14" fontId="28" fillId="0" borderId="18" xfId="0" applyNumberFormat="1" applyFont="1" applyBorder="1" applyAlignment="1">
      <alignment horizontal="center" vertical="center" wrapText="1"/>
    </xf>
    <xf numFmtId="0" fontId="28" fillId="26" borderId="19" xfId="0" applyNumberFormat="1" applyFont="1" applyFill="1" applyBorder="1" applyAlignment="1">
      <alignment horizontal="center" vertical="center"/>
    </xf>
    <xf numFmtId="0" fontId="28" fillId="26" borderId="14" xfId="0" applyNumberFormat="1" applyFont="1" applyFill="1" applyBorder="1" applyAlignment="1">
      <alignment horizontal="center" vertical="center"/>
    </xf>
    <xf numFmtId="0" fontId="28" fillId="26" borderId="18" xfId="0" applyNumberFormat="1" applyFont="1" applyFill="1" applyBorder="1" applyAlignment="1">
      <alignment horizontal="center" vertical="center"/>
    </xf>
    <xf numFmtId="0" fontId="48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  <xf numFmtId="0" fontId="28" fillId="22" borderId="21" xfId="0" applyNumberFormat="1" applyFont="1" applyFill="1" applyBorder="1" applyAlignment="1">
      <alignment horizontal="center" vertical="center"/>
    </xf>
    <xf numFmtId="0" fontId="35" fillId="0" borderId="30" xfId="0" applyNumberFormat="1" applyFont="1" applyBorder="1" applyAlignment="1">
      <alignment horizontal="left" vertical="center"/>
    </xf>
    <xf numFmtId="0" fontId="35" fillId="0" borderId="0" xfId="0" applyNumberFormat="1" applyFont="1" applyBorder="1" applyAlignment="1">
      <alignment horizontal="left" vertical="center"/>
    </xf>
    <xf numFmtId="0" fontId="28" fillId="22" borderId="21" xfId="0" applyNumberFormat="1" applyFont="1" applyFill="1" applyBorder="1" applyAlignment="1">
      <alignment horizontal="center" vertical="center" shrinkToFit="1"/>
    </xf>
    <xf numFmtId="0" fontId="52" fillId="0" borderId="30" xfId="0" applyNumberFormat="1" applyFont="1" applyBorder="1" applyAlignment="1">
      <alignment horizontal="right" vertical="center"/>
    </xf>
    <xf numFmtId="0" fontId="28" fillId="0" borderId="56" xfId="0" applyNumberFormat="1" applyFont="1" applyBorder="1" applyAlignment="1">
      <alignment horizontal="left" vertical="center"/>
    </xf>
    <xf numFmtId="0" fontId="65" fillId="0" borderId="0" xfId="0" applyNumberFormat="1" applyFont="1" applyAlignment="1">
      <alignment horizontal="left"/>
    </xf>
    <xf numFmtId="0" fontId="74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68" fillId="0" borderId="57" xfId="0" applyNumberFormat="1" applyFont="1" applyBorder="1" applyAlignment="1">
      <alignment horizontal="left" vertical="center"/>
    </xf>
    <xf numFmtId="0" fontId="69" fillId="0" borderId="1" xfId="0" applyNumberFormat="1" applyFont="1" applyBorder="1" applyAlignment="1">
      <alignment horizontal="left" vertical="center"/>
    </xf>
    <xf numFmtId="0" fontId="69" fillId="0" borderId="58" xfId="0" applyNumberFormat="1" applyFont="1" applyBorder="1" applyAlignment="1">
      <alignment horizontal="left" vertical="center"/>
    </xf>
  </cellXfs>
  <cellStyles count="81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A¨­￠￢￠O [0]_INQUIRY ￠?￥i¨u¡AAⓒ￢Aⓒª " xfId="19"/>
    <cellStyle name="A¨­￠￢￠O_INQUIRY ￠?￥i¨u¡AAⓒ￢Aⓒª " xfId="20"/>
    <cellStyle name="AeE­ [0]_AMT " xfId="21"/>
    <cellStyle name="AeE­_AMT " xfId="22"/>
    <cellStyle name="AeE¡ⓒ [0]_INQUIRY ￠?￥i¨u¡AAⓒ￢Aⓒª " xfId="23"/>
    <cellStyle name="AeE¡ⓒ_INQUIRY ￠?￥i¨u¡AAⓒ￢Aⓒª " xfId="24"/>
    <cellStyle name="AÞ¸¶ [0]_AN°y(1.25) " xfId="25"/>
    <cellStyle name="AÞ¸¶_AN°y(1.25) " xfId="26"/>
    <cellStyle name="C¡IA¨ª_¡ic¨u¡A¨￢I¨￢¡Æ AN¡Æe " xfId="27"/>
    <cellStyle name="C￥AØ_¿μ¾÷CoE² " xfId="28"/>
    <cellStyle name="Comma [0]_ SG&amp;A Bridge " xfId="29"/>
    <cellStyle name="Comma_ SG&amp;A Bridge " xfId="30"/>
    <cellStyle name="Comma0" xfId="31"/>
    <cellStyle name="Curren?_x0012_퐀_x0017_?" xfId="32"/>
    <cellStyle name="Currency [0]_ SG&amp;A Bridge " xfId="33"/>
    <cellStyle name="Currency_ SG&amp;A Bridge " xfId="34"/>
    <cellStyle name="Currency0" xfId="35"/>
    <cellStyle name="Date" xfId="36"/>
    <cellStyle name="Fixed" xfId="37"/>
    <cellStyle name="Header1" xfId="38"/>
    <cellStyle name="Header2" xfId="39"/>
    <cellStyle name="Heading 1" xfId="40"/>
    <cellStyle name="Heading 2" xfId="41"/>
    <cellStyle name="Normal_ SG&amp;A Bridge " xfId="42"/>
    <cellStyle name="Percent [2]" xfId="43"/>
    <cellStyle name="subhead" xfId="44"/>
    <cellStyle name="Total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나쁨" xfId="54"/>
    <cellStyle name="똿뗦먛귟 [0.00]_PRODUCT DETAIL Q1" xfId="55"/>
    <cellStyle name="똿뗦먛귟_PRODUCT DETAIL Q1" xfId="56"/>
    <cellStyle name="메모" xfId="57"/>
    <cellStyle name="믅됞 [0.00]_PRODUCT DETAIL Q1" xfId="58"/>
    <cellStyle name="믅됞_PRODUCT DETAIL Q1" xfId="59"/>
    <cellStyle name="백분율" xfId="60" builtinId="5"/>
    <cellStyle name="보통" xfId="61"/>
    <cellStyle name="뷭?_BOOKSHIP" xfId="62"/>
    <cellStyle name="설명 텍스트" xfId="63"/>
    <cellStyle name="셀 확인" xfId="64"/>
    <cellStyle name="쉼표 [0]" xfId="65" builtinId="6"/>
    <cellStyle name="스타일 1" xfId="66"/>
    <cellStyle name="연결된 셀" xfId="67"/>
    <cellStyle name="요약" xfId="68"/>
    <cellStyle name="입력" xfId="69"/>
    <cellStyle name="제목" xfId="70"/>
    <cellStyle name="제목 1" xfId="71"/>
    <cellStyle name="제목 2" xfId="72"/>
    <cellStyle name="제목 3" xfId="73"/>
    <cellStyle name="제목 4" xfId="74"/>
    <cellStyle name="좋음" xfId="75"/>
    <cellStyle name="출력" xfId="76"/>
    <cellStyle name="콤마 [0]_ 견적기준 FLOW " xfId="77"/>
    <cellStyle name="콤마_ 견적기준 FLOW " xfId="78"/>
    <cellStyle name="표준" xfId="0" builtinId="0"/>
    <cellStyle name="표준_kc-elec system check list" xfId="79"/>
    <cellStyle name="표준_입소자명단" xfId="8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Normal="100" workbookViewId="0">
      <selection sqref="A1:H1"/>
    </sheetView>
  </sheetViews>
  <sheetFormatPr defaultRowHeight="11.25"/>
  <cols>
    <col min="1" max="1" width="6.21875" style="1" customWidth="1"/>
    <col min="2" max="2" width="9.5546875" style="1" customWidth="1"/>
    <col min="3" max="3" width="11.5546875" style="1" customWidth="1"/>
    <col min="4" max="4" width="9.44140625" style="48" customWidth="1"/>
    <col min="5" max="6" width="13.44140625" style="1" customWidth="1"/>
    <col min="7" max="7" width="13.88671875" style="1" customWidth="1"/>
    <col min="8" max="8" width="8.77734375" style="1" customWidth="1"/>
    <col min="9" max="9" width="4.5546875" style="1" customWidth="1"/>
    <col min="10" max="10" width="8.88671875" style="1" customWidth="1"/>
    <col min="11" max="11" width="18.88671875" style="1" customWidth="1"/>
    <col min="12" max="12" width="8.88671875" style="1" customWidth="1"/>
    <col min="13" max="16384" width="8.88671875" style="1"/>
  </cols>
  <sheetData>
    <row r="1" spans="1:8" ht="74.25" customHeight="1">
      <c r="A1" s="197" t="s">
        <v>170</v>
      </c>
      <c r="B1" s="197"/>
      <c r="C1" s="197"/>
      <c r="D1" s="197"/>
      <c r="E1" s="197"/>
      <c r="F1" s="197"/>
      <c r="G1" s="197"/>
      <c r="H1" s="197"/>
    </row>
    <row r="2" spans="1:8" ht="1.5" customHeight="1">
      <c r="A2" s="4"/>
      <c r="B2" s="4"/>
      <c r="C2" s="4"/>
      <c r="D2" s="47"/>
      <c r="E2" s="4"/>
      <c r="F2" s="4"/>
      <c r="G2" s="5"/>
    </row>
    <row r="3" spans="1:8" ht="3" customHeight="1">
      <c r="A3" s="4"/>
      <c r="B3" s="4"/>
      <c r="C3" s="4"/>
      <c r="D3" s="47"/>
      <c r="E3" s="4"/>
      <c r="F3" s="4"/>
      <c r="G3" s="5"/>
    </row>
    <row r="4" spans="1:8" ht="23.25" customHeight="1">
      <c r="A4" s="196" t="s">
        <v>165</v>
      </c>
      <c r="B4" s="196"/>
      <c r="C4" s="196"/>
      <c r="D4" s="196"/>
      <c r="E4" s="29"/>
      <c r="G4" s="206" t="s">
        <v>137</v>
      </c>
      <c r="H4" s="207"/>
    </row>
    <row r="5" spans="1:8" ht="15" customHeight="1">
      <c r="A5" s="204" t="s">
        <v>38</v>
      </c>
      <c r="B5" s="201" t="s">
        <v>105</v>
      </c>
      <c r="C5" s="201" t="s">
        <v>16</v>
      </c>
      <c r="D5" s="201" t="s">
        <v>79</v>
      </c>
      <c r="E5" s="203" t="s">
        <v>169</v>
      </c>
      <c r="F5" s="203"/>
      <c r="G5" s="203"/>
      <c r="H5" s="208" t="s">
        <v>9</v>
      </c>
    </row>
    <row r="6" spans="1:8" s="2" customFormat="1" ht="27" customHeight="1">
      <c r="A6" s="205"/>
      <c r="B6" s="202"/>
      <c r="C6" s="202"/>
      <c r="D6" s="202"/>
      <c r="E6" s="159" t="s">
        <v>133</v>
      </c>
      <c r="F6" s="159" t="s">
        <v>96</v>
      </c>
      <c r="G6" s="159" t="s">
        <v>113</v>
      </c>
      <c r="H6" s="209"/>
    </row>
    <row r="7" spans="1:8" s="3" customFormat="1" ht="15" customHeight="1">
      <c r="A7" s="81" t="s">
        <v>33</v>
      </c>
      <c r="B7" s="198" t="s">
        <v>35</v>
      </c>
      <c r="C7" s="160" t="s">
        <v>35</v>
      </c>
      <c r="D7" s="161">
        <f>SUM(D8:D14)</f>
        <v>0</v>
      </c>
      <c r="E7" s="161">
        <f>SUM(E8:E14)</f>
        <v>0</v>
      </c>
      <c r="F7" s="161">
        <f>SUM(F8:F14)</f>
        <v>0</v>
      </c>
      <c r="G7" s="161">
        <f>SUM(G8:G14)</f>
        <v>0</v>
      </c>
      <c r="H7" s="162"/>
    </row>
    <row r="8" spans="1:8" s="3" customFormat="1" ht="14.25" customHeight="1">
      <c r="A8" s="191"/>
      <c r="B8" s="199"/>
      <c r="C8" s="163" t="s">
        <v>106</v>
      </c>
      <c r="D8" s="164">
        <f t="shared" ref="D8:F14" si="0">D16+D24</f>
        <v>0</v>
      </c>
      <c r="E8" s="164">
        <f t="shared" si="0"/>
        <v>0</v>
      </c>
      <c r="F8" s="164">
        <f t="shared" si="0"/>
        <v>0</v>
      </c>
      <c r="G8" s="165">
        <f t="shared" ref="G8:G14" si="1">F8-E8</f>
        <v>0</v>
      </c>
      <c r="H8" s="166"/>
    </row>
    <row r="9" spans="1:8" s="3" customFormat="1" ht="14.25" customHeight="1">
      <c r="A9" s="191"/>
      <c r="B9" s="199"/>
      <c r="C9" s="163" t="s">
        <v>11</v>
      </c>
      <c r="D9" s="164">
        <f t="shared" si="0"/>
        <v>0</v>
      </c>
      <c r="E9" s="164">
        <f t="shared" si="0"/>
        <v>0</v>
      </c>
      <c r="F9" s="164">
        <f t="shared" si="0"/>
        <v>0</v>
      </c>
      <c r="G9" s="165">
        <f t="shared" si="1"/>
        <v>0</v>
      </c>
      <c r="H9" s="166"/>
    </row>
    <row r="10" spans="1:8" s="3" customFormat="1" ht="14.25" customHeight="1">
      <c r="A10" s="191"/>
      <c r="B10" s="199"/>
      <c r="C10" s="163" t="s">
        <v>34</v>
      </c>
      <c r="D10" s="164">
        <f t="shared" si="0"/>
        <v>0</v>
      </c>
      <c r="E10" s="164">
        <f t="shared" si="0"/>
        <v>0</v>
      </c>
      <c r="F10" s="164">
        <f t="shared" si="0"/>
        <v>0</v>
      </c>
      <c r="G10" s="165">
        <f t="shared" si="1"/>
        <v>0</v>
      </c>
      <c r="H10" s="167"/>
    </row>
    <row r="11" spans="1:8" s="3" customFormat="1" ht="14.25" customHeight="1">
      <c r="A11" s="191"/>
      <c r="B11" s="199"/>
      <c r="C11" s="163" t="s">
        <v>25</v>
      </c>
      <c r="D11" s="164">
        <f t="shared" si="0"/>
        <v>0</v>
      </c>
      <c r="E11" s="164">
        <f t="shared" si="0"/>
        <v>0</v>
      </c>
      <c r="F11" s="164">
        <f t="shared" si="0"/>
        <v>0</v>
      </c>
      <c r="G11" s="165">
        <f t="shared" si="1"/>
        <v>0</v>
      </c>
      <c r="H11" s="166"/>
    </row>
    <row r="12" spans="1:8" s="3" customFormat="1" ht="14.25" customHeight="1">
      <c r="A12" s="191"/>
      <c r="B12" s="200"/>
      <c r="C12" s="163" t="s">
        <v>26</v>
      </c>
      <c r="D12" s="164">
        <f t="shared" si="0"/>
        <v>0</v>
      </c>
      <c r="E12" s="164">
        <f t="shared" si="0"/>
        <v>0</v>
      </c>
      <c r="F12" s="164">
        <f t="shared" si="0"/>
        <v>0</v>
      </c>
      <c r="G12" s="165">
        <f t="shared" si="1"/>
        <v>0</v>
      </c>
      <c r="H12" s="166"/>
    </row>
    <row r="13" spans="1:8" s="3" customFormat="1" ht="14.25" customHeight="1">
      <c r="A13" s="191"/>
      <c r="B13" s="200"/>
      <c r="C13" s="163" t="s">
        <v>27</v>
      </c>
      <c r="D13" s="164">
        <f t="shared" si="0"/>
        <v>0</v>
      </c>
      <c r="E13" s="164">
        <f t="shared" si="0"/>
        <v>0</v>
      </c>
      <c r="F13" s="164">
        <f t="shared" si="0"/>
        <v>0</v>
      </c>
      <c r="G13" s="165">
        <f t="shared" si="1"/>
        <v>0</v>
      </c>
      <c r="H13" s="166"/>
    </row>
    <row r="14" spans="1:8" s="3" customFormat="1" ht="14.25" customHeight="1">
      <c r="A14" s="191"/>
      <c r="B14" s="168"/>
      <c r="C14" s="163" t="s">
        <v>72</v>
      </c>
      <c r="D14" s="164">
        <f t="shared" si="0"/>
        <v>0</v>
      </c>
      <c r="E14" s="164">
        <f t="shared" si="0"/>
        <v>0</v>
      </c>
      <c r="F14" s="164">
        <f t="shared" si="0"/>
        <v>0</v>
      </c>
      <c r="G14" s="165">
        <f t="shared" si="1"/>
        <v>0</v>
      </c>
      <c r="H14" s="166"/>
    </row>
    <row r="15" spans="1:8" s="3" customFormat="1" ht="15" customHeight="1">
      <c r="A15" s="191"/>
      <c r="B15" s="193" t="s">
        <v>46</v>
      </c>
      <c r="C15" s="169" t="s">
        <v>43</v>
      </c>
      <c r="D15" s="161">
        <f>SUM(D16:D22)</f>
        <v>0</v>
      </c>
      <c r="E15" s="161">
        <f>SUM(E16:E22)</f>
        <v>0</v>
      </c>
      <c r="F15" s="161">
        <f>SUM(F16:F22)</f>
        <v>0</v>
      </c>
      <c r="G15" s="161">
        <f>SUM(G16:G22)</f>
        <v>0</v>
      </c>
      <c r="H15" s="162"/>
    </row>
    <row r="16" spans="1:8" s="3" customFormat="1" ht="14.25" customHeight="1">
      <c r="A16" s="191"/>
      <c r="B16" s="194"/>
      <c r="C16" s="170" t="s">
        <v>106</v>
      </c>
      <c r="D16" s="164"/>
      <c r="E16" s="171"/>
      <c r="F16" s="165">
        <f>'산출내역(2)'!C5</f>
        <v>0</v>
      </c>
      <c r="G16" s="165">
        <f t="shared" ref="G16:G22" si="2">F16-E16</f>
        <v>0</v>
      </c>
      <c r="H16" s="167"/>
    </row>
    <row r="17" spans="1:8" s="3" customFormat="1" ht="14.25" customHeight="1">
      <c r="A17" s="191"/>
      <c r="B17" s="194"/>
      <c r="C17" s="170" t="s">
        <v>11</v>
      </c>
      <c r="D17" s="164"/>
      <c r="E17" s="171"/>
      <c r="F17" s="165">
        <f>'산출내역(2)'!E5</f>
        <v>0</v>
      </c>
      <c r="G17" s="165">
        <f t="shared" si="2"/>
        <v>0</v>
      </c>
      <c r="H17" s="172"/>
    </row>
    <row r="18" spans="1:8" s="3" customFormat="1" ht="14.25" customHeight="1">
      <c r="A18" s="191"/>
      <c r="B18" s="194"/>
      <c r="C18" s="170" t="s">
        <v>34</v>
      </c>
      <c r="D18" s="164"/>
      <c r="E18" s="171"/>
      <c r="F18" s="165">
        <f>'산출내역(2)'!F5</f>
        <v>0</v>
      </c>
      <c r="G18" s="165">
        <f t="shared" si="2"/>
        <v>0</v>
      </c>
      <c r="H18" s="167"/>
    </row>
    <row r="19" spans="1:8" s="3" customFormat="1" ht="14.25" customHeight="1">
      <c r="A19" s="191"/>
      <c r="B19" s="194"/>
      <c r="C19" s="170" t="s">
        <v>25</v>
      </c>
      <c r="D19" s="164"/>
      <c r="E19" s="171"/>
      <c r="F19" s="165">
        <f>'산출내역(2)'!G5</f>
        <v>0</v>
      </c>
      <c r="G19" s="165">
        <f t="shared" si="2"/>
        <v>0</v>
      </c>
      <c r="H19" s="173"/>
    </row>
    <row r="20" spans="1:8" s="3" customFormat="1" ht="14.25" customHeight="1">
      <c r="A20" s="191"/>
      <c r="B20" s="194"/>
      <c r="C20" s="174" t="s">
        <v>26</v>
      </c>
      <c r="D20" s="175"/>
      <c r="E20" s="176"/>
      <c r="F20" s="177">
        <f>'산출내역(2)'!H5</f>
        <v>0</v>
      </c>
      <c r="G20" s="177">
        <f t="shared" si="2"/>
        <v>0</v>
      </c>
      <c r="H20" s="178"/>
    </row>
    <row r="21" spans="1:8" s="3" customFormat="1" ht="14.25" customHeight="1">
      <c r="A21" s="191"/>
      <c r="B21" s="194"/>
      <c r="C21" s="170" t="s">
        <v>27</v>
      </c>
      <c r="D21" s="164"/>
      <c r="E21" s="171"/>
      <c r="F21" s="165">
        <f>'산출내역(2)'!I5</f>
        <v>0</v>
      </c>
      <c r="G21" s="165">
        <f t="shared" si="2"/>
        <v>0</v>
      </c>
      <c r="H21" s="173"/>
    </row>
    <row r="22" spans="1:8" s="3" customFormat="1" ht="14.25" customHeight="1">
      <c r="A22" s="191"/>
      <c r="B22" s="194"/>
      <c r="C22" s="170" t="s">
        <v>72</v>
      </c>
      <c r="D22" s="164"/>
      <c r="E22" s="171"/>
      <c r="F22" s="165">
        <f>'산출내역(2)'!J5</f>
        <v>0</v>
      </c>
      <c r="G22" s="165">
        <f t="shared" si="2"/>
        <v>0</v>
      </c>
      <c r="H22" s="173"/>
    </row>
    <row r="23" spans="1:8" s="3" customFormat="1" ht="15" customHeight="1">
      <c r="A23" s="191"/>
      <c r="B23" s="193" t="s">
        <v>46</v>
      </c>
      <c r="C23" s="169" t="s">
        <v>43</v>
      </c>
      <c r="D23" s="161">
        <f>SUM(D24:D30)</f>
        <v>0</v>
      </c>
      <c r="E23" s="161">
        <f>SUM(E24:E30)</f>
        <v>0</v>
      </c>
      <c r="F23" s="161">
        <f>SUM(F24:F30)</f>
        <v>0</v>
      </c>
      <c r="G23" s="161">
        <f>SUM(G24:G30)</f>
        <v>0</v>
      </c>
      <c r="H23" s="179"/>
    </row>
    <row r="24" spans="1:8" s="3" customFormat="1" ht="14.25" customHeight="1">
      <c r="A24" s="191"/>
      <c r="B24" s="194"/>
      <c r="C24" s="170" t="s">
        <v>106</v>
      </c>
      <c r="D24" s="164">
        <v>0</v>
      </c>
      <c r="E24" s="171"/>
      <c r="F24" s="165">
        <f>'산출내역(2)'!C5</f>
        <v>0</v>
      </c>
      <c r="G24" s="165">
        <f t="shared" ref="G24:G30" si="3">F24-E24</f>
        <v>0</v>
      </c>
      <c r="H24" s="167"/>
    </row>
    <row r="25" spans="1:8" s="3" customFormat="1" ht="14.25" customHeight="1">
      <c r="A25" s="191"/>
      <c r="B25" s="194"/>
      <c r="C25" s="170" t="s">
        <v>11</v>
      </c>
      <c r="D25" s="164">
        <v>0</v>
      </c>
      <c r="E25" s="171"/>
      <c r="F25" s="165">
        <f>'산출내역(2)'!E5</f>
        <v>0</v>
      </c>
      <c r="G25" s="165">
        <f t="shared" si="3"/>
        <v>0</v>
      </c>
      <c r="H25" s="172"/>
    </row>
    <row r="26" spans="1:8" s="3" customFormat="1" ht="14.25" customHeight="1">
      <c r="A26" s="191"/>
      <c r="B26" s="194"/>
      <c r="C26" s="170" t="s">
        <v>34</v>
      </c>
      <c r="D26" s="164">
        <v>0</v>
      </c>
      <c r="E26" s="171"/>
      <c r="F26" s="165">
        <f>'산출내역(2)'!F5</f>
        <v>0</v>
      </c>
      <c r="G26" s="165">
        <f t="shared" si="3"/>
        <v>0</v>
      </c>
      <c r="H26" s="167"/>
    </row>
    <row r="27" spans="1:8" s="3" customFormat="1" ht="14.25" customHeight="1">
      <c r="A27" s="191"/>
      <c r="B27" s="194"/>
      <c r="C27" s="170" t="s">
        <v>25</v>
      </c>
      <c r="D27" s="164">
        <v>0</v>
      </c>
      <c r="E27" s="171"/>
      <c r="F27" s="165">
        <f>'산출내역(2)'!G5</f>
        <v>0</v>
      </c>
      <c r="G27" s="165">
        <f t="shared" si="3"/>
        <v>0</v>
      </c>
      <c r="H27" s="173"/>
    </row>
    <row r="28" spans="1:8" s="3" customFormat="1" ht="14.25" customHeight="1">
      <c r="A28" s="191"/>
      <c r="B28" s="194"/>
      <c r="C28" s="174" t="s">
        <v>26</v>
      </c>
      <c r="D28" s="175">
        <v>0</v>
      </c>
      <c r="E28" s="176"/>
      <c r="F28" s="177">
        <f>'산출내역(2)'!H5</f>
        <v>0</v>
      </c>
      <c r="G28" s="177">
        <f t="shared" si="3"/>
        <v>0</v>
      </c>
      <c r="H28" s="178"/>
    </row>
    <row r="29" spans="1:8" s="3" customFormat="1" ht="14.25" customHeight="1">
      <c r="A29" s="191"/>
      <c r="B29" s="194"/>
      <c r="C29" s="170" t="s">
        <v>27</v>
      </c>
      <c r="D29" s="164">
        <v>0</v>
      </c>
      <c r="E29" s="171"/>
      <c r="F29" s="165">
        <f>'산출내역(2)'!I5</f>
        <v>0</v>
      </c>
      <c r="G29" s="165">
        <f t="shared" si="3"/>
        <v>0</v>
      </c>
      <c r="H29" s="173"/>
    </row>
    <row r="30" spans="1:8" s="3" customFormat="1" ht="14.25" customHeight="1">
      <c r="A30" s="192"/>
      <c r="B30" s="195"/>
      <c r="C30" s="180" t="s">
        <v>72</v>
      </c>
      <c r="D30" s="181">
        <v>0</v>
      </c>
      <c r="E30" s="182"/>
      <c r="F30" s="183">
        <f>'산출내역(2)'!J5</f>
        <v>0</v>
      </c>
      <c r="G30" s="183">
        <f t="shared" si="3"/>
        <v>0</v>
      </c>
      <c r="H30" s="184"/>
    </row>
    <row r="31" spans="1:8" s="3" customFormat="1" ht="14.25" customHeight="1">
      <c r="A31" s="77"/>
      <c r="B31" s="78"/>
      <c r="C31" s="78"/>
      <c r="D31" s="79"/>
      <c r="E31" s="80"/>
      <c r="F31" s="81"/>
      <c r="G31" s="81"/>
      <c r="H31" s="82"/>
    </row>
  </sheetData>
  <mergeCells count="13">
    <mergeCell ref="A7:A30"/>
    <mergeCell ref="B15:B22"/>
    <mergeCell ref="B23:B30"/>
    <mergeCell ref="A4:D4"/>
    <mergeCell ref="A1:H1"/>
    <mergeCell ref="B7:B13"/>
    <mergeCell ref="C5:C6"/>
    <mergeCell ref="D5:D6"/>
    <mergeCell ref="E5:G5"/>
    <mergeCell ref="A5:A6"/>
    <mergeCell ref="B5:B6"/>
    <mergeCell ref="G4:H4"/>
    <mergeCell ref="H5:H6"/>
  </mergeCells>
  <phoneticPr fontId="75" type="noConversion"/>
  <printOptions horizontalCentered="1" verticalCentered="1"/>
  <pageMargins left="0.15748031496062992" right="0.15748031496062992" top="0.70866141732283472" bottom="0.70866141732283472" header="0.51181102362204722" footer="0.51181102362204722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3"/>
  <sheetViews>
    <sheetView zoomScale="91" zoomScaleNormal="91" workbookViewId="0">
      <selection sqref="A1:K1"/>
    </sheetView>
  </sheetViews>
  <sheetFormatPr defaultRowHeight="13.5"/>
  <cols>
    <col min="1" max="1" width="6.33203125" style="43" customWidth="1"/>
    <col min="2" max="2" width="6.88671875" style="43" customWidth="1"/>
    <col min="3" max="3" width="12.77734375" style="43" customWidth="1"/>
    <col min="4" max="4" width="9" style="43" customWidth="1"/>
    <col min="5" max="7" width="8.44140625" style="43" customWidth="1"/>
    <col min="8" max="8" width="11.6640625" style="43" customWidth="1"/>
    <col min="9" max="9" width="10" style="43" customWidth="1"/>
    <col min="10" max="10" width="11.44140625" style="43" customWidth="1"/>
    <col min="11" max="11" width="8.44140625" style="43" customWidth="1"/>
    <col min="12" max="12" width="8.88671875" style="43" customWidth="1"/>
    <col min="13" max="13" width="9.77734375" style="44" customWidth="1"/>
    <col min="14" max="14" width="9.77734375" style="43" customWidth="1"/>
    <col min="15" max="16" width="8.88671875" style="43" customWidth="1"/>
    <col min="17" max="17" width="12.33203125" style="43" customWidth="1"/>
    <col min="18" max="18" width="13.5546875" style="43" customWidth="1"/>
    <col min="19" max="19" width="16.5546875" style="43" customWidth="1"/>
    <col min="20" max="20" width="8.88671875" style="43" customWidth="1"/>
    <col min="21" max="16384" width="8.88671875" style="43"/>
  </cols>
  <sheetData>
    <row r="1" spans="1:20" s="40" customFormat="1" ht="25.5">
      <c r="A1" s="210" t="s">
        <v>171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20" s="40" customFormat="1" ht="18.75">
      <c r="A2" s="211" t="s">
        <v>162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20" s="40" customFormat="1" ht="18.75">
      <c r="A3" s="212" t="s">
        <v>20</v>
      </c>
      <c r="B3" s="212"/>
      <c r="C3" s="212"/>
      <c r="D3" s="212"/>
      <c r="E3" s="71"/>
      <c r="F3" s="71"/>
      <c r="G3" s="41"/>
      <c r="J3" s="219" t="s">
        <v>137</v>
      </c>
      <c r="K3" s="220"/>
    </row>
    <row r="4" spans="1:20" s="40" customFormat="1" ht="48" customHeight="1">
      <c r="A4" s="213" t="s">
        <v>152</v>
      </c>
      <c r="B4" s="214"/>
      <c r="C4" s="223" t="s">
        <v>94</v>
      </c>
      <c r="D4" s="224"/>
      <c r="E4" s="130" t="s">
        <v>136</v>
      </c>
      <c r="F4" s="130" t="s">
        <v>66</v>
      </c>
      <c r="G4" s="130" t="s">
        <v>76</v>
      </c>
      <c r="H4" s="130" t="s">
        <v>78</v>
      </c>
      <c r="I4" s="130" t="s">
        <v>138</v>
      </c>
      <c r="J4" s="186" t="s">
        <v>155</v>
      </c>
      <c r="K4" s="185"/>
    </row>
    <row r="5" spans="1:20" s="40" customFormat="1" ht="31.5" customHeight="1">
      <c r="A5" s="221">
        <f>SUM(C5:J5)</f>
        <v>0</v>
      </c>
      <c r="B5" s="222"/>
      <c r="C5" s="225">
        <f>S10</f>
        <v>0</v>
      </c>
      <c r="D5" s="226"/>
      <c r="E5" s="70">
        <f>J18</f>
        <v>0</v>
      </c>
      <c r="F5" s="70">
        <f>'급식비, 운영비 내역(3)'!D5</f>
        <v>0</v>
      </c>
      <c r="G5" s="70">
        <f>'급식비, 운영비 내역(3)'!D13</f>
        <v>0</v>
      </c>
      <c r="H5" s="70">
        <f>'급식비, 운영비 내역(3)'!D20</f>
        <v>0</v>
      </c>
      <c r="I5" s="70">
        <f>'급식비, 운영비 내역(3)'!D30</f>
        <v>0</v>
      </c>
      <c r="J5" s="187">
        <f>'급식비, 운영비 내역(3)'!D34</f>
        <v>0</v>
      </c>
    </row>
    <row r="6" spans="1:20" s="40" customFormat="1" ht="46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67"/>
    </row>
    <row r="7" spans="1:20" s="40" customFormat="1" ht="28.5" customHeight="1">
      <c r="A7" s="215" t="s">
        <v>134</v>
      </c>
      <c r="B7" s="215"/>
      <c r="C7" s="215"/>
      <c r="D7" s="215"/>
      <c r="E7" s="72"/>
      <c r="F7" s="72"/>
      <c r="H7" s="216" t="s">
        <v>122</v>
      </c>
      <c r="I7" s="217"/>
      <c r="J7" s="217"/>
      <c r="K7" s="218"/>
    </row>
    <row r="8" spans="1:20" s="40" customFormat="1" ht="30" customHeight="1">
      <c r="A8" s="227" t="s">
        <v>30</v>
      </c>
      <c r="B8" s="228"/>
      <c r="C8" s="157" t="s">
        <v>125</v>
      </c>
      <c r="D8" s="157" t="s">
        <v>52</v>
      </c>
      <c r="E8" s="157" t="s">
        <v>73</v>
      </c>
      <c r="F8" s="158" t="s">
        <v>74</v>
      </c>
      <c r="G8" s="158" t="s">
        <v>84</v>
      </c>
      <c r="H8" s="158" t="s">
        <v>156</v>
      </c>
      <c r="I8" s="188" t="s">
        <v>153</v>
      </c>
      <c r="J8" s="158" t="s">
        <v>146</v>
      </c>
      <c r="K8" s="158" t="s">
        <v>87</v>
      </c>
      <c r="L8" s="158" t="s">
        <v>21</v>
      </c>
      <c r="M8" s="157" t="s">
        <v>157</v>
      </c>
      <c r="N8" s="157" t="s">
        <v>154</v>
      </c>
      <c r="O8" s="157" t="s">
        <v>18</v>
      </c>
      <c r="P8" s="157" t="s">
        <v>62</v>
      </c>
      <c r="Q8" s="157" t="s">
        <v>110</v>
      </c>
      <c r="R8" s="157" t="s">
        <v>67</v>
      </c>
      <c r="S8" s="157" t="s">
        <v>77</v>
      </c>
      <c r="T8" s="131"/>
    </row>
    <row r="9" spans="1:20" s="40" customFormat="1" ht="30.75" customHeight="1">
      <c r="A9" s="231" t="s">
        <v>116</v>
      </c>
      <c r="B9" s="233"/>
      <c r="C9" s="108"/>
      <c r="D9" s="108"/>
      <c r="E9" s="123"/>
      <c r="F9" s="107">
        <f>E9*2/12</f>
        <v>0</v>
      </c>
      <c r="G9" s="107"/>
      <c r="H9" s="107"/>
      <c r="I9" s="189"/>
      <c r="J9" s="107"/>
      <c r="K9" s="107"/>
      <c r="L9" s="107"/>
      <c r="M9" s="123"/>
      <c r="N9" s="123"/>
      <c r="O9" s="123"/>
      <c r="P9" s="123"/>
      <c r="Q9" s="123"/>
      <c r="R9" s="123"/>
      <c r="S9" s="109">
        <f>S10+J18</f>
        <v>0</v>
      </c>
      <c r="T9" s="110"/>
    </row>
    <row r="10" spans="1:20" s="40" customFormat="1" ht="28.5" customHeight="1">
      <c r="A10" s="231" t="s">
        <v>149</v>
      </c>
      <c r="B10" s="233"/>
      <c r="C10" s="105" t="s">
        <v>54</v>
      </c>
      <c r="D10" s="105"/>
      <c r="E10" s="123">
        <f t="shared" ref="E10:N10" si="0">SUM(E11:E17)</f>
        <v>0</v>
      </c>
      <c r="F10" s="123">
        <f t="shared" si="0"/>
        <v>0</v>
      </c>
      <c r="G10" s="123">
        <f t="shared" si="0"/>
        <v>0</v>
      </c>
      <c r="H10" s="123">
        <f t="shared" si="0"/>
        <v>0</v>
      </c>
      <c r="I10" s="190">
        <f t="shared" si="0"/>
        <v>0</v>
      </c>
      <c r="J10" s="123">
        <f t="shared" si="0"/>
        <v>0</v>
      </c>
      <c r="K10" s="123">
        <f t="shared" si="0"/>
        <v>0</v>
      </c>
      <c r="L10" s="123">
        <f t="shared" si="0"/>
        <v>0</v>
      </c>
      <c r="M10" s="123">
        <f t="shared" si="0"/>
        <v>0</v>
      </c>
      <c r="N10" s="123">
        <f t="shared" si="0"/>
        <v>0</v>
      </c>
      <c r="O10" s="123"/>
      <c r="P10" s="123"/>
      <c r="Q10" s="123"/>
      <c r="R10" s="128"/>
      <c r="S10" s="122">
        <f>SUM(S11:S17)</f>
        <v>0</v>
      </c>
      <c r="T10" s="111"/>
    </row>
    <row r="11" spans="1:20" s="40" customFormat="1" ht="17.25" customHeight="1">
      <c r="A11" s="234" t="s">
        <v>49</v>
      </c>
      <c r="B11" s="235"/>
      <c r="C11" s="127"/>
      <c r="D11" s="127"/>
      <c r="E11" s="107"/>
      <c r="F11" s="107">
        <f t="shared" ref="F11:F17" si="1">E11*1/2</f>
        <v>0</v>
      </c>
      <c r="G11" s="107"/>
      <c r="H11" s="107"/>
      <c r="I11" s="189"/>
      <c r="J11" s="107"/>
      <c r="K11" s="107"/>
      <c r="L11" s="107"/>
      <c r="M11" s="127">
        <f t="shared" ref="M11:M17" si="2">E11/2</f>
        <v>0</v>
      </c>
      <c r="N11" s="104">
        <f t="shared" ref="N11:N17" si="3">(E11+P11)*1/209*1.5*20</f>
        <v>0</v>
      </c>
      <c r="O11" s="127"/>
      <c r="P11" s="127"/>
      <c r="Q11" s="127"/>
      <c r="R11" s="129">
        <v>3</v>
      </c>
      <c r="S11" s="121">
        <f t="shared" ref="S11:S17" si="4">ROUNDDOWN(M11+F11+G11+I11+((E11+H11+J11+K11+L11+N11+Q11+O11+P11)*R11),-1)</f>
        <v>0</v>
      </c>
      <c r="T11" s="112"/>
    </row>
    <row r="12" spans="1:20" s="40" customFormat="1" ht="17.25" customHeight="1">
      <c r="A12" s="234" t="s">
        <v>44</v>
      </c>
      <c r="B12" s="235"/>
      <c r="C12" s="127"/>
      <c r="D12" s="127"/>
      <c r="E12" s="127"/>
      <c r="F12" s="107">
        <f t="shared" si="1"/>
        <v>0</v>
      </c>
      <c r="G12" s="107"/>
      <c r="H12" s="107"/>
      <c r="I12" s="189"/>
      <c r="J12" s="107"/>
      <c r="K12" s="107"/>
      <c r="L12" s="107"/>
      <c r="M12" s="127">
        <f t="shared" si="2"/>
        <v>0</v>
      </c>
      <c r="N12" s="104">
        <f t="shared" si="3"/>
        <v>0</v>
      </c>
      <c r="O12" s="127"/>
      <c r="P12" s="127"/>
      <c r="Q12" s="127"/>
      <c r="R12" s="129">
        <v>3</v>
      </c>
      <c r="S12" s="121">
        <f t="shared" si="4"/>
        <v>0</v>
      </c>
      <c r="T12" s="112"/>
    </row>
    <row r="13" spans="1:20" s="40" customFormat="1" ht="17.25" customHeight="1">
      <c r="A13" s="236" t="s">
        <v>88</v>
      </c>
      <c r="B13" s="237"/>
      <c r="C13" s="127"/>
      <c r="D13" s="127"/>
      <c r="E13" s="127"/>
      <c r="F13" s="107">
        <f t="shared" si="1"/>
        <v>0</v>
      </c>
      <c r="G13" s="107"/>
      <c r="H13" s="107"/>
      <c r="I13" s="189"/>
      <c r="J13" s="107"/>
      <c r="K13" s="107"/>
      <c r="L13" s="107"/>
      <c r="M13" s="127">
        <f t="shared" si="2"/>
        <v>0</v>
      </c>
      <c r="N13" s="104">
        <f t="shared" si="3"/>
        <v>0</v>
      </c>
      <c r="O13" s="127"/>
      <c r="P13" s="127"/>
      <c r="Q13" s="127"/>
      <c r="R13" s="129">
        <v>3</v>
      </c>
      <c r="S13" s="121">
        <f t="shared" si="4"/>
        <v>0</v>
      </c>
      <c r="T13" s="112"/>
    </row>
    <row r="14" spans="1:20" s="40" customFormat="1" ht="17.25" customHeight="1">
      <c r="A14" s="236" t="s">
        <v>55</v>
      </c>
      <c r="B14" s="237"/>
      <c r="C14" s="127"/>
      <c r="D14" s="127"/>
      <c r="E14" s="127"/>
      <c r="F14" s="107">
        <f t="shared" si="1"/>
        <v>0</v>
      </c>
      <c r="G14" s="107"/>
      <c r="H14" s="107"/>
      <c r="I14" s="189"/>
      <c r="J14" s="107"/>
      <c r="K14" s="107"/>
      <c r="L14" s="107"/>
      <c r="M14" s="127">
        <f t="shared" si="2"/>
        <v>0</v>
      </c>
      <c r="N14" s="104">
        <f t="shared" si="3"/>
        <v>0</v>
      </c>
      <c r="O14" s="127"/>
      <c r="P14" s="127"/>
      <c r="Q14" s="127"/>
      <c r="R14" s="129">
        <v>3</v>
      </c>
      <c r="S14" s="121">
        <f t="shared" si="4"/>
        <v>0</v>
      </c>
      <c r="T14" s="112"/>
    </row>
    <row r="15" spans="1:20" s="40" customFormat="1" ht="17.25" customHeight="1">
      <c r="A15" s="236" t="s">
        <v>47</v>
      </c>
      <c r="B15" s="237"/>
      <c r="C15" s="127"/>
      <c r="D15" s="127"/>
      <c r="E15" s="127"/>
      <c r="F15" s="107">
        <f t="shared" si="1"/>
        <v>0</v>
      </c>
      <c r="G15" s="107"/>
      <c r="H15" s="107"/>
      <c r="I15" s="189"/>
      <c r="J15" s="107"/>
      <c r="K15" s="107"/>
      <c r="L15" s="107"/>
      <c r="M15" s="127">
        <f t="shared" si="2"/>
        <v>0</v>
      </c>
      <c r="N15" s="104">
        <f t="shared" si="3"/>
        <v>0</v>
      </c>
      <c r="O15" s="127"/>
      <c r="P15" s="127"/>
      <c r="Q15" s="127"/>
      <c r="R15" s="129">
        <v>3</v>
      </c>
      <c r="S15" s="121">
        <f t="shared" si="4"/>
        <v>0</v>
      </c>
      <c r="T15" s="112"/>
    </row>
    <row r="16" spans="1:20" s="40" customFormat="1" ht="17.25" customHeight="1">
      <c r="A16" s="236" t="s">
        <v>39</v>
      </c>
      <c r="B16" s="237"/>
      <c r="C16" s="127"/>
      <c r="D16" s="127"/>
      <c r="E16" s="127"/>
      <c r="F16" s="107">
        <f t="shared" si="1"/>
        <v>0</v>
      </c>
      <c r="G16" s="107"/>
      <c r="H16" s="107"/>
      <c r="I16" s="189"/>
      <c r="J16" s="107"/>
      <c r="K16" s="107"/>
      <c r="L16" s="107"/>
      <c r="M16" s="127">
        <f t="shared" si="2"/>
        <v>0</v>
      </c>
      <c r="N16" s="104">
        <f t="shared" si="3"/>
        <v>0</v>
      </c>
      <c r="O16" s="127"/>
      <c r="P16" s="127"/>
      <c r="Q16" s="127"/>
      <c r="R16" s="129">
        <v>3</v>
      </c>
      <c r="S16" s="121">
        <f t="shared" si="4"/>
        <v>0</v>
      </c>
      <c r="T16" s="112"/>
    </row>
    <row r="17" spans="1:20" s="40" customFormat="1" ht="17.25" customHeight="1">
      <c r="A17" s="236" t="s">
        <v>50</v>
      </c>
      <c r="B17" s="237"/>
      <c r="C17" s="127"/>
      <c r="D17" s="127"/>
      <c r="E17" s="127"/>
      <c r="F17" s="107">
        <f t="shared" si="1"/>
        <v>0</v>
      </c>
      <c r="G17" s="107"/>
      <c r="H17" s="107"/>
      <c r="I17" s="189"/>
      <c r="J17" s="107"/>
      <c r="K17" s="107"/>
      <c r="L17" s="113"/>
      <c r="M17" s="114">
        <f t="shared" si="2"/>
        <v>0</v>
      </c>
      <c r="N17" s="114">
        <f t="shared" si="3"/>
        <v>0</v>
      </c>
      <c r="O17" s="114"/>
      <c r="P17" s="114"/>
      <c r="Q17" s="114"/>
      <c r="R17" s="115">
        <v>3</v>
      </c>
      <c r="S17" s="116">
        <f t="shared" si="4"/>
        <v>0</v>
      </c>
      <c r="T17" s="117"/>
    </row>
    <row r="18" spans="1:20" s="42" customFormat="1" ht="17.25" customHeight="1">
      <c r="A18" s="231" t="s">
        <v>64</v>
      </c>
      <c r="B18" s="232"/>
      <c r="C18" s="232"/>
      <c r="D18" s="235" t="s">
        <v>130</v>
      </c>
      <c r="E18" s="235"/>
      <c r="F18" s="235"/>
      <c r="G18" s="238"/>
      <c r="H18" s="118"/>
      <c r="I18" s="190"/>
      <c r="J18" s="119">
        <f>ROUNDDOWN(S10*0.177012,-1)</f>
        <v>0</v>
      </c>
      <c r="K18" s="120"/>
    </row>
    <row r="19" spans="1:20" s="40" customFormat="1" ht="27" customHeight="1">
      <c r="A19" s="124" t="s">
        <v>7</v>
      </c>
      <c r="B19" s="229" t="s">
        <v>0</v>
      </c>
      <c r="C19" s="229"/>
      <c r="D19" s="229"/>
      <c r="E19" s="229"/>
      <c r="F19" s="229"/>
      <c r="G19" s="229"/>
      <c r="H19" s="229"/>
      <c r="I19" s="229"/>
      <c r="J19" s="229"/>
      <c r="K19" s="230"/>
    </row>
    <row r="20" spans="1:20" s="40" customFormat="1" ht="18.75" customHeight="1">
      <c r="A20" s="69" t="s">
        <v>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20" s="40" customFormat="1"/>
    <row r="22" spans="1:20" s="40" customFormat="1"/>
    <row r="23" spans="1:20" s="40" customFormat="1"/>
    <row r="24" spans="1:20" s="40" customFormat="1"/>
    <row r="25" spans="1:20" s="40" customFormat="1"/>
    <row r="26" spans="1:20" s="40" customFormat="1"/>
    <row r="27" spans="1:20" s="40" customFormat="1"/>
    <row r="28" spans="1:20" s="40" customFormat="1"/>
    <row r="29" spans="1:20" s="40" customFormat="1"/>
    <row r="30" spans="1:20" s="40" customFormat="1"/>
    <row r="31" spans="1:20" s="40" customFormat="1"/>
    <row r="32" spans="1:20" s="40" customFormat="1"/>
    <row r="33" s="40" customFormat="1"/>
    <row r="34" s="40" customFormat="1"/>
    <row r="35" s="40" customFormat="1"/>
    <row r="36" s="40" customFormat="1"/>
    <row r="37" s="40" customFormat="1"/>
    <row r="38" s="40" customFormat="1"/>
    <row r="39" s="40" customFormat="1"/>
    <row r="40" s="40" customFormat="1"/>
    <row r="41" s="40" customFormat="1"/>
    <row r="42" s="40" customFormat="1"/>
    <row r="43" s="40" customFormat="1"/>
    <row r="44" s="40" customFormat="1"/>
    <row r="45" s="40" customFormat="1"/>
    <row r="46" s="40" customFormat="1"/>
    <row r="47" s="40" customFormat="1"/>
    <row r="48" s="40" customFormat="1"/>
    <row r="49" s="40" customFormat="1"/>
    <row r="50" s="40" customFormat="1"/>
    <row r="51" s="40" customFormat="1"/>
    <row r="52" s="40" customFormat="1"/>
    <row r="53" s="40" customFormat="1"/>
    <row r="54" s="40" customFormat="1"/>
    <row r="55" s="40" customFormat="1"/>
    <row r="56" s="40" customFormat="1"/>
    <row r="57" s="40" customFormat="1"/>
    <row r="58" s="40" customFormat="1"/>
    <row r="59" s="40" customFormat="1"/>
    <row r="60" s="40" customFormat="1"/>
    <row r="61" s="40" customFormat="1"/>
    <row r="62" s="40" customFormat="1"/>
    <row r="63" s="40" customFormat="1"/>
    <row r="64" s="40" customFormat="1"/>
    <row r="65" s="40" customFormat="1"/>
    <row r="66" s="40" customFormat="1"/>
    <row r="67" s="40" customFormat="1"/>
    <row r="68" s="40" customFormat="1"/>
    <row r="69" s="40" customFormat="1"/>
    <row r="70" s="40" customFormat="1"/>
    <row r="71" s="40" customFormat="1"/>
    <row r="72" s="40" customFormat="1"/>
    <row r="73" s="40" customFormat="1"/>
    <row r="74" s="40" customFormat="1"/>
    <row r="75" s="40" customFormat="1"/>
    <row r="76" s="40" customFormat="1"/>
    <row r="77" s="40" customFormat="1"/>
    <row r="78" s="40" customFormat="1"/>
    <row r="79" s="40" customFormat="1"/>
    <row r="80" s="40" customFormat="1"/>
    <row r="81" s="40" customFormat="1"/>
    <row r="82" s="40" customFormat="1"/>
    <row r="83" s="40" customFormat="1"/>
    <row r="84" s="40" customFormat="1"/>
    <row r="85" s="40" customFormat="1"/>
    <row r="86" s="40" customFormat="1"/>
    <row r="87" s="40" customFormat="1"/>
    <row r="88" s="40" customFormat="1"/>
    <row r="89" s="40" customFormat="1"/>
    <row r="90" s="40" customFormat="1"/>
    <row r="91" s="40" customFormat="1"/>
    <row r="92" s="40" customFormat="1"/>
    <row r="93" s="40" customFormat="1"/>
    <row r="94" s="40" customFormat="1"/>
    <row r="95" s="40" customFormat="1"/>
    <row r="96" s="40" customFormat="1"/>
    <row r="97" s="40" customFormat="1"/>
    <row r="98" s="40" customFormat="1"/>
    <row r="99" s="40" customFormat="1"/>
    <row r="100" s="40" customFormat="1"/>
    <row r="101" s="40" customFormat="1"/>
    <row r="102" s="40" customFormat="1"/>
    <row r="103" s="40" customFormat="1"/>
    <row r="104" s="40" customFormat="1"/>
    <row r="105" s="40" customFormat="1"/>
    <row r="106" s="40" customFormat="1"/>
    <row r="107" s="40" customFormat="1"/>
    <row r="108" s="40" customFormat="1"/>
    <row r="109" s="40" customFormat="1"/>
    <row r="110" s="40" customFormat="1"/>
    <row r="111" s="40" customFormat="1"/>
    <row r="112" s="40" customFormat="1"/>
    <row r="113" s="40" customFormat="1"/>
    <row r="114" s="40" customFormat="1"/>
    <row r="115" s="40" customFormat="1"/>
    <row r="116" s="40" customFormat="1"/>
    <row r="117" s="40" customFormat="1"/>
    <row r="118" s="40" customFormat="1"/>
    <row r="119" s="40" customFormat="1"/>
    <row r="120" s="40" customFormat="1"/>
    <row r="121" s="40" customFormat="1"/>
    <row r="122" s="40" customFormat="1"/>
    <row r="123" s="40" customFormat="1"/>
    <row r="124" s="40" customFormat="1"/>
    <row r="125" s="40" customFormat="1"/>
    <row r="126" s="40" customFormat="1"/>
    <row r="127" s="40" customFormat="1"/>
    <row r="128" s="40" customFormat="1"/>
    <row r="129" s="40" customFormat="1"/>
    <row r="130" s="40" customFormat="1"/>
    <row r="131" s="40" customFormat="1"/>
    <row r="132" s="40" customFormat="1"/>
    <row r="133" s="40" customFormat="1"/>
    <row r="134" s="40" customFormat="1"/>
    <row r="135" s="40" customFormat="1"/>
    <row r="136" s="40" customFormat="1"/>
    <row r="137" s="40" customFormat="1"/>
    <row r="138" s="40" customFormat="1"/>
    <row r="139" s="40" customFormat="1"/>
    <row r="140" s="40" customFormat="1"/>
    <row r="141" s="40" customFormat="1"/>
    <row r="142" s="40" customFormat="1"/>
    <row r="143" s="40" customFormat="1"/>
    <row r="144" s="40" customFormat="1"/>
    <row r="145" s="40" customFormat="1"/>
    <row r="146" s="40" customFormat="1"/>
    <row r="147" s="40" customFormat="1"/>
    <row r="148" s="40" customFormat="1"/>
    <row r="149" s="40" customFormat="1"/>
    <row r="150" s="40" customFormat="1"/>
    <row r="151" s="40" customFormat="1"/>
    <row r="152" s="40" customFormat="1"/>
    <row r="153" s="40" customFormat="1"/>
    <row r="154" s="40" customFormat="1"/>
    <row r="155" s="40" customFormat="1"/>
    <row r="156" s="40" customFormat="1"/>
    <row r="157" s="40" customFormat="1"/>
    <row r="158" s="40" customFormat="1"/>
    <row r="159" s="40" customFormat="1"/>
    <row r="160" s="40" customFormat="1"/>
    <row r="161" s="40" customFormat="1"/>
    <row r="162" s="40" customFormat="1"/>
    <row r="163" s="40" customFormat="1"/>
    <row r="164" s="40" customFormat="1"/>
    <row r="165" s="40" customFormat="1"/>
    <row r="166" s="40" customFormat="1"/>
    <row r="167" s="40" customFormat="1"/>
    <row r="168" s="40" customFormat="1"/>
    <row r="169" s="40" customFormat="1"/>
    <row r="170" s="40" customFormat="1"/>
    <row r="171" s="40" customFormat="1"/>
    <row r="172" s="40" customFormat="1"/>
    <row r="173" s="40" customFormat="1"/>
  </sheetData>
  <mergeCells count="23">
    <mergeCell ref="A8:B8"/>
    <mergeCell ref="B19:K19"/>
    <mergeCell ref="A18:C18"/>
    <mergeCell ref="A10:B10"/>
    <mergeCell ref="A12:B12"/>
    <mergeCell ref="A9:B9"/>
    <mergeCell ref="A13:B13"/>
    <mergeCell ref="A17:B17"/>
    <mergeCell ref="D18:G18"/>
    <mergeCell ref="A11:B11"/>
    <mergeCell ref="A14:B14"/>
    <mergeCell ref="A16:B16"/>
    <mergeCell ref="A15:B15"/>
    <mergeCell ref="A1:K1"/>
    <mergeCell ref="A2:K2"/>
    <mergeCell ref="A3:D3"/>
    <mergeCell ref="A4:B4"/>
    <mergeCell ref="A7:D7"/>
    <mergeCell ref="H7:K7"/>
    <mergeCell ref="J3:K3"/>
    <mergeCell ref="A5:B5"/>
    <mergeCell ref="C4:D4"/>
    <mergeCell ref="C5:D5"/>
  </mergeCells>
  <phoneticPr fontId="75" type="noConversion"/>
  <printOptions horizontalCentered="1" verticalCentered="1"/>
  <pageMargins left="0.15748031496062992" right="0.15748031496062992" top="0.70866141732283472" bottom="0.6692913385826772" header="0.51181102362204722" footer="0.51181102362204722"/>
  <pageSetup paperSize="9" scale="65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1"/>
  <sheetViews>
    <sheetView zoomScaleNormal="100" workbookViewId="0">
      <selection sqref="A1:F1"/>
    </sheetView>
  </sheetViews>
  <sheetFormatPr defaultRowHeight="13.5"/>
  <cols>
    <col min="1" max="1" width="14.77734375" style="26" customWidth="1"/>
    <col min="2" max="2" width="11.5546875" style="26" customWidth="1"/>
    <col min="3" max="3" width="12.44140625" style="26" customWidth="1"/>
    <col min="4" max="4" width="17.5546875" style="26" customWidth="1"/>
    <col min="5" max="5" width="14.44140625" style="26" customWidth="1"/>
    <col min="6" max="6" width="17.109375" style="26" customWidth="1"/>
    <col min="7" max="7" width="10.44140625" style="26" customWidth="1"/>
    <col min="8" max="8" width="8.88671875" style="26" customWidth="1"/>
    <col min="9" max="16384" width="8.88671875" style="26"/>
  </cols>
  <sheetData>
    <row r="1" spans="1:7" s="25" customFormat="1" ht="25.5">
      <c r="A1" s="246" t="s">
        <v>172</v>
      </c>
      <c r="B1" s="246"/>
      <c r="C1" s="246"/>
      <c r="D1" s="246"/>
      <c r="E1" s="246"/>
      <c r="F1" s="246"/>
    </row>
    <row r="2" spans="1:7" s="25" customFormat="1" ht="30" customHeight="1">
      <c r="A2" s="247" t="s">
        <v>127</v>
      </c>
      <c r="B2" s="247"/>
      <c r="C2" s="247"/>
      <c r="D2" s="247"/>
      <c r="E2" s="247"/>
      <c r="F2" s="247"/>
    </row>
    <row r="3" spans="1:7" s="25" customFormat="1" ht="21.75" customHeight="1">
      <c r="F3" s="147" t="s">
        <v>137</v>
      </c>
    </row>
    <row r="4" spans="1:7" s="25" customFormat="1"/>
    <row r="5" spans="1:7" s="25" customFormat="1" ht="20.25">
      <c r="A5" s="248" t="s">
        <v>121</v>
      </c>
      <c r="B5" s="248"/>
      <c r="C5" s="248"/>
      <c r="D5" s="153">
        <f>A7+A11</f>
        <v>0</v>
      </c>
      <c r="F5" s="133"/>
    </row>
    <row r="6" spans="1:7" s="25" customFormat="1" ht="33.75" customHeight="1">
      <c r="A6" s="106" t="s">
        <v>6</v>
      </c>
      <c r="B6" s="106" t="s">
        <v>97</v>
      </c>
      <c r="C6" s="106" t="s">
        <v>147</v>
      </c>
      <c r="D6" s="145" t="s">
        <v>10</v>
      </c>
      <c r="E6" s="134" t="s">
        <v>144</v>
      </c>
      <c r="F6" s="106" t="s">
        <v>104</v>
      </c>
    </row>
    <row r="7" spans="1:7" s="25" customFormat="1" ht="33.75" customHeight="1">
      <c r="A7" s="138">
        <f>B7*C7*D7*E7</f>
        <v>0</v>
      </c>
      <c r="B7" s="139">
        <v>2300</v>
      </c>
      <c r="C7" s="139">
        <v>2</v>
      </c>
      <c r="D7" s="142">
        <v>0</v>
      </c>
      <c r="E7" s="139">
        <v>61</v>
      </c>
      <c r="F7" s="156" t="s">
        <v>140</v>
      </c>
    </row>
    <row r="8" spans="1:7" s="25" customFormat="1" ht="19.5" customHeight="1">
      <c r="A8" s="239" t="s">
        <v>103</v>
      </c>
      <c r="B8" s="239"/>
      <c r="C8" s="239"/>
      <c r="D8" s="239"/>
      <c r="E8" s="239"/>
      <c r="F8" s="239"/>
    </row>
    <row r="9" spans="1:7" s="25" customFormat="1" ht="6" customHeight="1">
      <c r="A9" s="136"/>
      <c r="B9" s="136"/>
      <c r="C9" s="136"/>
      <c r="D9" s="136"/>
      <c r="E9" s="136"/>
      <c r="F9" s="136"/>
    </row>
    <row r="10" spans="1:7" s="25" customFormat="1" ht="33.75" customHeight="1">
      <c r="A10" s="106" t="s">
        <v>91</v>
      </c>
      <c r="B10" s="106" t="s">
        <v>97</v>
      </c>
      <c r="C10" s="106" t="s">
        <v>98</v>
      </c>
      <c r="D10" s="144" t="s">
        <v>10</v>
      </c>
      <c r="E10" s="106" t="s">
        <v>143</v>
      </c>
      <c r="F10" s="106" t="s">
        <v>104</v>
      </c>
      <c r="G10" s="137"/>
    </row>
    <row r="11" spans="1:7" s="25" customFormat="1" ht="33.75" customHeight="1">
      <c r="A11" s="138">
        <f>B11*C11*D11*E11</f>
        <v>0</v>
      </c>
      <c r="B11" s="139">
        <v>2300</v>
      </c>
      <c r="C11" s="139">
        <v>3</v>
      </c>
      <c r="D11" s="142">
        <v>0</v>
      </c>
      <c r="E11" s="139">
        <v>29</v>
      </c>
      <c r="F11" s="156" t="s">
        <v>141</v>
      </c>
    </row>
    <row r="12" spans="1:7" s="25" customFormat="1" ht="30" customHeight="1"/>
    <row r="13" spans="1:7" s="25" customFormat="1" ht="20.25">
      <c r="A13" s="248" t="s">
        <v>70</v>
      </c>
      <c r="B13" s="248"/>
      <c r="C13" s="248"/>
      <c r="D13" s="152">
        <f>A15</f>
        <v>0</v>
      </c>
      <c r="F13" s="133"/>
    </row>
    <row r="14" spans="1:7" s="25" customFormat="1" ht="21.75" customHeight="1">
      <c r="A14" s="106" t="s">
        <v>109</v>
      </c>
      <c r="B14" s="106" t="s">
        <v>97</v>
      </c>
      <c r="C14" s="145" t="s">
        <v>10</v>
      </c>
      <c r="D14" s="134" t="s">
        <v>8</v>
      </c>
      <c r="E14" s="134" t="s">
        <v>45</v>
      </c>
      <c r="F14" s="106" t="s">
        <v>104</v>
      </c>
    </row>
    <row r="15" spans="1:7" s="25" customFormat="1" ht="22.5" customHeight="1">
      <c r="A15" s="138">
        <f>B15*C15*D15*E15</f>
        <v>0</v>
      </c>
      <c r="B15" s="139">
        <v>2300</v>
      </c>
      <c r="C15" s="142">
        <v>0</v>
      </c>
      <c r="D15" s="139">
        <v>61</v>
      </c>
      <c r="E15" s="140">
        <v>0.3</v>
      </c>
      <c r="F15" s="135" t="s">
        <v>63</v>
      </c>
    </row>
    <row r="16" spans="1:7" s="25" customFormat="1" ht="6" customHeight="1"/>
    <row r="17" spans="1:7" s="25" customFormat="1" ht="14.25">
      <c r="A17" s="239" t="s">
        <v>100</v>
      </c>
      <c r="B17" s="239"/>
      <c r="C17" s="239"/>
      <c r="D17" s="239"/>
      <c r="E17" s="239"/>
      <c r="F17" s="239"/>
    </row>
    <row r="18" spans="1:7" s="25" customFormat="1"/>
    <row r="19" spans="1:7" s="25" customFormat="1"/>
    <row r="20" spans="1:7" s="25" customFormat="1" ht="20.25">
      <c r="A20" s="252" t="s">
        <v>145</v>
      </c>
      <c r="B20" s="252"/>
      <c r="C20" s="252"/>
      <c r="D20" s="152">
        <f>SUM(F22:F27)</f>
        <v>0</v>
      </c>
      <c r="F20" s="141" t="s">
        <v>108</v>
      </c>
    </row>
    <row r="21" spans="1:7" s="25" customFormat="1" ht="28.5" customHeight="1">
      <c r="A21" s="240" t="s">
        <v>166</v>
      </c>
      <c r="B21" s="240"/>
      <c r="C21" s="106" t="s">
        <v>107</v>
      </c>
      <c r="D21" s="134" t="s">
        <v>29</v>
      </c>
      <c r="E21" s="144" t="s">
        <v>95</v>
      </c>
      <c r="F21" s="106" t="s">
        <v>158</v>
      </c>
    </row>
    <row r="22" spans="1:7" s="25" customFormat="1" ht="19.5" customHeight="1">
      <c r="A22" s="244" t="s">
        <v>89</v>
      </c>
      <c r="B22" s="244"/>
      <c r="C22" s="139"/>
      <c r="D22" s="146">
        <v>3</v>
      </c>
      <c r="E22" s="142">
        <v>0</v>
      </c>
      <c r="F22" s="142">
        <f t="shared" ref="F22:F27" si="0">C22*D22*E22</f>
        <v>0</v>
      </c>
    </row>
    <row r="23" spans="1:7" s="25" customFormat="1" ht="19.5" customHeight="1">
      <c r="A23" s="244" t="s">
        <v>112</v>
      </c>
      <c r="B23" s="244"/>
      <c r="C23" s="139"/>
      <c r="D23" s="146">
        <v>3</v>
      </c>
      <c r="E23" s="142">
        <v>0</v>
      </c>
      <c r="F23" s="142">
        <f t="shared" si="0"/>
        <v>0</v>
      </c>
      <c r="G23" s="143"/>
    </row>
    <row r="24" spans="1:7" s="25" customFormat="1" ht="19.5" customHeight="1">
      <c r="A24" s="244" t="s">
        <v>117</v>
      </c>
      <c r="B24" s="244"/>
      <c r="C24" s="139"/>
      <c r="D24" s="146">
        <v>3</v>
      </c>
      <c r="E24" s="142">
        <v>0</v>
      </c>
      <c r="F24" s="142">
        <f t="shared" si="0"/>
        <v>0</v>
      </c>
    </row>
    <row r="25" spans="1:7" s="25" customFormat="1" ht="19.5" customHeight="1">
      <c r="A25" s="244" t="s">
        <v>115</v>
      </c>
      <c r="B25" s="244"/>
      <c r="C25" s="139"/>
      <c r="D25" s="146">
        <v>3</v>
      </c>
      <c r="E25" s="142">
        <v>0</v>
      </c>
      <c r="F25" s="142">
        <f t="shared" si="0"/>
        <v>0</v>
      </c>
    </row>
    <row r="26" spans="1:7" s="25" customFormat="1" ht="19.5" customHeight="1">
      <c r="A26" s="244" t="s">
        <v>119</v>
      </c>
      <c r="B26" s="244"/>
      <c r="C26" s="139"/>
      <c r="D26" s="146">
        <v>3</v>
      </c>
      <c r="E26" s="142">
        <v>0</v>
      </c>
      <c r="F26" s="142">
        <f t="shared" si="0"/>
        <v>0</v>
      </c>
    </row>
    <row r="27" spans="1:7" s="25" customFormat="1" ht="18" customHeight="1">
      <c r="A27" s="244" t="s">
        <v>83</v>
      </c>
      <c r="B27" s="244"/>
      <c r="C27" s="139"/>
      <c r="D27" s="146">
        <v>3</v>
      </c>
      <c r="E27" s="142">
        <v>0</v>
      </c>
      <c r="F27" s="142">
        <f t="shared" si="0"/>
        <v>0</v>
      </c>
    </row>
    <row r="28" spans="1:7" s="25" customFormat="1" ht="18" customHeight="1">
      <c r="A28" s="245"/>
      <c r="B28" s="245"/>
      <c r="C28" s="149"/>
      <c r="D28" s="149"/>
      <c r="E28" s="150"/>
      <c r="F28" s="150"/>
    </row>
    <row r="29" spans="1:7" s="25" customFormat="1" ht="18" customHeight="1"/>
    <row r="30" spans="1:7" s="25" customFormat="1" ht="20.25">
      <c r="A30" s="252" t="s">
        <v>114</v>
      </c>
      <c r="B30" s="252"/>
      <c r="C30" s="252"/>
      <c r="D30" s="132">
        <f>A32</f>
        <v>0</v>
      </c>
      <c r="F30" s="154"/>
    </row>
    <row r="31" spans="1:7" s="25" customFormat="1" ht="22.5" customHeight="1">
      <c r="A31" s="106" t="s">
        <v>109</v>
      </c>
      <c r="B31" s="106" t="s">
        <v>24</v>
      </c>
      <c r="C31" s="144" t="s">
        <v>10</v>
      </c>
      <c r="D31" s="241" t="s">
        <v>23</v>
      </c>
      <c r="E31" s="242"/>
      <c r="F31" s="243"/>
    </row>
    <row r="32" spans="1:7" s="25" customFormat="1" ht="22.5" customHeight="1">
      <c r="A32" s="138">
        <f>B32*C32</f>
        <v>0</v>
      </c>
      <c r="B32" s="139">
        <v>10000</v>
      </c>
      <c r="C32" s="142">
        <v>0</v>
      </c>
      <c r="D32" s="253"/>
      <c r="E32" s="254"/>
      <c r="F32" s="255"/>
    </row>
    <row r="33" spans="1:6" s="25" customFormat="1" ht="23.25" customHeight="1"/>
    <row r="34" spans="1:6" s="25" customFormat="1" ht="22.5" customHeight="1">
      <c r="A34" s="252" t="s">
        <v>123</v>
      </c>
      <c r="B34" s="252"/>
      <c r="C34" s="252"/>
      <c r="D34" s="152">
        <f>F36</f>
        <v>0</v>
      </c>
      <c r="F34" s="155"/>
    </row>
    <row r="35" spans="1:6" s="25" customFormat="1" ht="22.5" customHeight="1">
      <c r="A35" s="240" t="s">
        <v>90</v>
      </c>
      <c r="B35" s="240"/>
      <c r="C35" s="241" t="s">
        <v>132</v>
      </c>
      <c r="D35" s="256"/>
      <c r="E35" s="257"/>
      <c r="F35" s="148" t="s">
        <v>107</v>
      </c>
    </row>
    <row r="36" spans="1:6" s="25" customFormat="1" ht="33" customHeight="1">
      <c r="A36" s="244"/>
      <c r="B36" s="244"/>
      <c r="C36" s="249"/>
      <c r="D36" s="250"/>
      <c r="E36" s="250"/>
      <c r="F36" s="151">
        <v>0</v>
      </c>
    </row>
    <row r="37" spans="1:6" s="25" customFormat="1" ht="19.5" customHeight="1">
      <c r="A37" s="251"/>
      <c r="B37" s="251"/>
      <c r="C37" s="251"/>
      <c r="D37" s="251"/>
      <c r="E37" s="251"/>
      <c r="F37" s="251"/>
    </row>
    <row r="38" spans="1:6" s="25" customFormat="1"/>
    <row r="39" spans="1:6" s="25" customFormat="1"/>
    <row r="40" spans="1:6" s="25" customFormat="1"/>
    <row r="41" spans="1:6" s="25" customFormat="1"/>
    <row r="42" spans="1:6" s="25" customFormat="1"/>
    <row r="43" spans="1:6" s="25" customFormat="1"/>
    <row r="44" spans="1:6" s="25" customFormat="1"/>
    <row r="45" spans="1:6" s="25" customFormat="1"/>
    <row r="46" spans="1:6" s="25" customFormat="1"/>
    <row r="47" spans="1:6" s="25" customFormat="1"/>
    <row r="48" spans="1:6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</sheetData>
  <mergeCells count="24">
    <mergeCell ref="C36:E36"/>
    <mergeCell ref="A37:F37"/>
    <mergeCell ref="A30:C30"/>
    <mergeCell ref="A22:B22"/>
    <mergeCell ref="A20:C20"/>
    <mergeCell ref="A25:B25"/>
    <mergeCell ref="A24:B24"/>
    <mergeCell ref="A27:B27"/>
    <mergeCell ref="A26:B26"/>
    <mergeCell ref="D32:F32"/>
    <mergeCell ref="A34:C34"/>
    <mergeCell ref="A35:B35"/>
    <mergeCell ref="C35:E35"/>
    <mergeCell ref="A36:B36"/>
    <mergeCell ref="A1:F1"/>
    <mergeCell ref="A2:F2"/>
    <mergeCell ref="A5:C5"/>
    <mergeCell ref="A8:F8"/>
    <mergeCell ref="A13:C13"/>
    <mergeCell ref="A17:F17"/>
    <mergeCell ref="A21:B21"/>
    <mergeCell ref="D31:F31"/>
    <mergeCell ref="A23:B23"/>
    <mergeCell ref="A28:B28"/>
  </mergeCells>
  <phoneticPr fontId="75" type="noConversion"/>
  <printOptions horizontalCentered="1" verticalCentered="1"/>
  <pageMargins left="0.15748031496062992" right="0.15748031496062992" top="0.62992125984251968" bottom="0.74803149606299213" header="0.51181102362204722" footer="0.51181102362204722"/>
  <pageSetup paperSize="9" scale="90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9"/>
  <sheetViews>
    <sheetView zoomScaleNormal="100" workbookViewId="0">
      <selection sqref="A1:J1"/>
    </sheetView>
  </sheetViews>
  <sheetFormatPr defaultRowHeight="13.5"/>
  <cols>
    <col min="1" max="1" width="4.21875" customWidth="1"/>
    <col min="2" max="2" width="8.5546875" customWidth="1"/>
    <col min="3" max="3" width="5.6640625" customWidth="1"/>
    <col min="4" max="4" width="10" customWidth="1"/>
    <col min="5" max="5" width="5.109375" customWidth="1"/>
    <col min="6" max="6" width="7.88671875" customWidth="1"/>
    <col min="7" max="7" width="11.6640625" customWidth="1"/>
    <col min="8" max="8" width="6.21875" customWidth="1"/>
    <col min="9" max="9" width="15" customWidth="1"/>
    <col min="10" max="10" width="14.77734375" customWidth="1"/>
    <col min="11" max="11" width="6.21875" customWidth="1"/>
    <col min="13" max="13" width="8.88671875" style="22" customWidth="1"/>
  </cols>
  <sheetData>
    <row r="1" spans="1:13" s="19" customFormat="1" ht="25.5">
      <c r="A1" s="271" t="s">
        <v>173</v>
      </c>
      <c r="B1" s="271"/>
      <c r="C1" s="271"/>
      <c r="D1" s="271"/>
      <c r="E1" s="271"/>
      <c r="F1" s="271"/>
      <c r="G1" s="271"/>
      <c r="H1" s="271"/>
      <c r="I1" s="271"/>
      <c r="J1" s="271"/>
      <c r="K1" s="74"/>
      <c r="M1" s="1"/>
    </row>
    <row r="2" spans="1:13" s="19" customFormat="1" ht="23.25" customHeight="1">
      <c r="A2" s="272" t="s">
        <v>163</v>
      </c>
      <c r="B2" s="272"/>
      <c r="C2" s="272"/>
      <c r="D2" s="272"/>
      <c r="E2" s="272"/>
      <c r="F2" s="272"/>
      <c r="G2" s="272"/>
      <c r="H2" s="272"/>
      <c r="I2" s="272"/>
      <c r="J2" s="272"/>
      <c r="K2" s="75"/>
      <c r="M2" s="1"/>
    </row>
    <row r="3" spans="1:13" s="19" customFormat="1" ht="19.5" customHeight="1">
      <c r="C3" s="20"/>
      <c r="D3" s="20"/>
      <c r="E3" s="20"/>
      <c r="F3" s="20"/>
      <c r="G3" s="20"/>
      <c r="H3" s="20"/>
      <c r="I3" s="20"/>
      <c r="J3" s="20"/>
      <c r="K3" s="20"/>
      <c r="M3" s="1"/>
    </row>
    <row r="4" spans="1:13" s="19" customFormat="1" ht="21.75" customHeight="1">
      <c r="A4" s="274" t="s">
        <v>120</v>
      </c>
      <c r="B4" s="274"/>
      <c r="C4" s="274"/>
      <c r="D4" s="274"/>
      <c r="E4" s="274"/>
      <c r="F4" s="275"/>
      <c r="G4" s="275"/>
      <c r="H4" s="275"/>
      <c r="I4" s="21"/>
      <c r="J4" s="277" t="s">
        <v>168</v>
      </c>
      <c r="K4" s="277"/>
      <c r="M4" s="1"/>
    </row>
    <row r="5" spans="1:13" s="19" customFormat="1" ht="21" customHeight="1">
      <c r="A5" s="273" t="s">
        <v>32</v>
      </c>
      <c r="B5" s="276" t="s">
        <v>42</v>
      </c>
      <c r="C5" s="276" t="s">
        <v>125</v>
      </c>
      <c r="D5" s="276" t="s">
        <v>28</v>
      </c>
      <c r="E5" s="276" t="s">
        <v>52</v>
      </c>
      <c r="F5" s="276" t="s">
        <v>17</v>
      </c>
      <c r="G5" s="264" t="s">
        <v>135</v>
      </c>
      <c r="H5" s="264"/>
      <c r="I5" s="276" t="s">
        <v>5</v>
      </c>
      <c r="J5" s="276"/>
      <c r="K5" s="276"/>
      <c r="M5" s="1"/>
    </row>
    <row r="6" spans="1:13" s="19" customFormat="1" ht="20.25" customHeight="1">
      <c r="A6" s="273"/>
      <c r="B6" s="276"/>
      <c r="C6" s="276"/>
      <c r="D6" s="276"/>
      <c r="E6" s="276"/>
      <c r="F6" s="276"/>
      <c r="G6" s="73" t="s">
        <v>68</v>
      </c>
      <c r="H6" s="73" t="s">
        <v>29</v>
      </c>
      <c r="I6" s="24" t="s">
        <v>41</v>
      </c>
      <c r="J6" s="24" t="s">
        <v>12</v>
      </c>
      <c r="K6" s="73" t="s">
        <v>29</v>
      </c>
      <c r="M6" s="1"/>
    </row>
    <row r="7" spans="1:13" s="19" customFormat="1" ht="24">
      <c r="A7" s="258">
        <v>1</v>
      </c>
      <c r="B7" s="258" t="s">
        <v>49</v>
      </c>
      <c r="C7" s="258" t="s">
        <v>40</v>
      </c>
      <c r="D7" s="258"/>
      <c r="E7" s="258"/>
      <c r="F7" s="258"/>
      <c r="G7" s="265" t="s">
        <v>164</v>
      </c>
      <c r="H7" s="268" t="s">
        <v>93</v>
      </c>
      <c r="I7" s="23" t="s">
        <v>131</v>
      </c>
      <c r="J7" s="66" t="s">
        <v>160</v>
      </c>
      <c r="K7" s="268" t="s">
        <v>93</v>
      </c>
      <c r="M7" s="1"/>
    </row>
    <row r="8" spans="1:13" s="19" customFormat="1">
      <c r="A8" s="259"/>
      <c r="B8" s="259"/>
      <c r="C8" s="259"/>
      <c r="D8" s="259"/>
      <c r="E8" s="259"/>
      <c r="F8" s="259"/>
      <c r="G8" s="266"/>
      <c r="H8" s="269"/>
      <c r="I8" s="23" t="s">
        <v>111</v>
      </c>
      <c r="J8" s="23"/>
      <c r="K8" s="269"/>
      <c r="M8" s="1"/>
    </row>
    <row r="9" spans="1:13" s="19" customFormat="1">
      <c r="A9" s="259"/>
      <c r="B9" s="259"/>
      <c r="C9" s="259"/>
      <c r="D9" s="259"/>
      <c r="E9" s="259"/>
      <c r="F9" s="259"/>
      <c r="G9" s="266"/>
      <c r="H9" s="269"/>
      <c r="I9" s="23" t="s">
        <v>142</v>
      </c>
      <c r="J9" s="23"/>
      <c r="K9" s="269"/>
      <c r="M9" s="1"/>
    </row>
    <row r="10" spans="1:13" s="19" customFormat="1">
      <c r="A10" s="260"/>
      <c r="B10" s="260"/>
      <c r="C10" s="260"/>
      <c r="D10" s="260"/>
      <c r="E10" s="260"/>
      <c r="F10" s="260"/>
      <c r="G10" s="267"/>
      <c r="H10" s="270"/>
      <c r="I10" s="23" t="s">
        <v>92</v>
      </c>
      <c r="J10" s="23"/>
      <c r="K10" s="270"/>
      <c r="M10" s="1"/>
    </row>
    <row r="11" spans="1:13" s="19" customFormat="1" ht="24">
      <c r="A11" s="258">
        <v>2</v>
      </c>
      <c r="B11" s="258" t="s">
        <v>44</v>
      </c>
      <c r="C11" s="258"/>
      <c r="D11" s="261"/>
      <c r="E11" s="261"/>
      <c r="F11" s="261"/>
      <c r="G11" s="265"/>
      <c r="H11" s="258" t="s">
        <v>93</v>
      </c>
      <c r="I11" s="23" t="s">
        <v>131</v>
      </c>
      <c r="J11" s="66" t="s">
        <v>160</v>
      </c>
      <c r="K11" s="258" t="s">
        <v>93</v>
      </c>
      <c r="M11" s="1"/>
    </row>
    <row r="12" spans="1:13" s="19" customFormat="1">
      <c r="A12" s="259"/>
      <c r="B12" s="259"/>
      <c r="C12" s="259"/>
      <c r="D12" s="262"/>
      <c r="E12" s="262"/>
      <c r="F12" s="262"/>
      <c r="G12" s="266"/>
      <c r="H12" s="259"/>
      <c r="I12" s="23" t="s">
        <v>86</v>
      </c>
      <c r="J12" s="23"/>
      <c r="K12" s="259"/>
      <c r="M12" s="1"/>
    </row>
    <row r="13" spans="1:13" s="19" customFormat="1">
      <c r="A13" s="259"/>
      <c r="B13" s="259"/>
      <c r="C13" s="259"/>
      <c r="D13" s="262"/>
      <c r="E13" s="262"/>
      <c r="F13" s="262"/>
      <c r="G13" s="266"/>
      <c r="H13" s="259"/>
      <c r="I13" s="23" t="s">
        <v>75</v>
      </c>
      <c r="J13" s="23"/>
      <c r="K13" s="259"/>
      <c r="M13" s="1"/>
    </row>
    <row r="14" spans="1:13" s="19" customFormat="1">
      <c r="A14" s="260"/>
      <c r="B14" s="260"/>
      <c r="C14" s="260"/>
      <c r="D14" s="263"/>
      <c r="E14" s="263"/>
      <c r="F14" s="263"/>
      <c r="G14" s="267"/>
      <c r="H14" s="260"/>
      <c r="I14" s="23" t="s">
        <v>92</v>
      </c>
      <c r="J14" s="23"/>
      <c r="K14" s="260"/>
      <c r="M14" s="1"/>
    </row>
    <row r="15" spans="1:13" s="19" customFormat="1" ht="24">
      <c r="A15" s="258">
        <v>3</v>
      </c>
      <c r="B15" s="258" t="s">
        <v>88</v>
      </c>
      <c r="C15" s="258"/>
      <c r="D15" s="261"/>
      <c r="E15" s="261"/>
      <c r="F15" s="261"/>
      <c r="G15" s="265"/>
      <c r="H15" s="258" t="s">
        <v>93</v>
      </c>
      <c r="I15" s="23" t="s">
        <v>131</v>
      </c>
      <c r="J15" s="66" t="s">
        <v>160</v>
      </c>
      <c r="K15" s="258" t="s">
        <v>93</v>
      </c>
      <c r="M15" s="1"/>
    </row>
    <row r="16" spans="1:13" s="19" customFormat="1">
      <c r="A16" s="259"/>
      <c r="B16" s="259"/>
      <c r="C16" s="259"/>
      <c r="D16" s="262"/>
      <c r="E16" s="262"/>
      <c r="F16" s="262"/>
      <c r="G16" s="266"/>
      <c r="H16" s="259"/>
      <c r="I16" s="23" t="s">
        <v>86</v>
      </c>
      <c r="J16" s="23"/>
      <c r="K16" s="259"/>
      <c r="M16" s="1"/>
    </row>
    <row r="17" spans="1:13" s="19" customFormat="1">
      <c r="A17" s="259"/>
      <c r="B17" s="259"/>
      <c r="C17" s="259"/>
      <c r="D17" s="262"/>
      <c r="E17" s="262"/>
      <c r="F17" s="262"/>
      <c r="G17" s="266"/>
      <c r="H17" s="259"/>
      <c r="I17" s="23" t="s">
        <v>75</v>
      </c>
      <c r="J17" s="23"/>
      <c r="K17" s="259"/>
      <c r="M17" s="1"/>
    </row>
    <row r="18" spans="1:13" s="19" customFormat="1">
      <c r="A18" s="260"/>
      <c r="B18" s="260"/>
      <c r="C18" s="260"/>
      <c r="D18" s="263"/>
      <c r="E18" s="263"/>
      <c r="F18" s="263"/>
      <c r="G18" s="267"/>
      <c r="H18" s="260"/>
      <c r="I18" s="23" t="s">
        <v>92</v>
      </c>
      <c r="J18" s="23"/>
      <c r="K18" s="260"/>
      <c r="M18" s="1"/>
    </row>
    <row r="19" spans="1:13" s="19" customFormat="1" ht="24">
      <c r="A19" s="258">
        <v>4</v>
      </c>
      <c r="B19" s="258" t="s">
        <v>88</v>
      </c>
      <c r="C19" s="258"/>
      <c r="D19" s="261"/>
      <c r="E19" s="261"/>
      <c r="F19" s="261"/>
      <c r="G19" s="265"/>
      <c r="H19" s="258" t="s">
        <v>93</v>
      </c>
      <c r="I19" s="23" t="s">
        <v>131</v>
      </c>
      <c r="J19" s="66" t="s">
        <v>161</v>
      </c>
      <c r="K19" s="258" t="s">
        <v>93</v>
      </c>
      <c r="M19" s="1"/>
    </row>
    <row r="20" spans="1:13" s="19" customFormat="1">
      <c r="A20" s="259"/>
      <c r="B20" s="259"/>
      <c r="C20" s="259"/>
      <c r="D20" s="262"/>
      <c r="E20" s="262"/>
      <c r="F20" s="262"/>
      <c r="G20" s="266"/>
      <c r="H20" s="259"/>
      <c r="I20" s="23" t="s">
        <v>86</v>
      </c>
      <c r="J20" s="23"/>
      <c r="K20" s="259"/>
      <c r="M20" s="1"/>
    </row>
    <row r="21" spans="1:13" s="19" customFormat="1">
      <c r="A21" s="259"/>
      <c r="B21" s="259"/>
      <c r="C21" s="259"/>
      <c r="D21" s="262"/>
      <c r="E21" s="262"/>
      <c r="F21" s="262"/>
      <c r="G21" s="266"/>
      <c r="H21" s="259"/>
      <c r="I21" s="23" t="s">
        <v>75</v>
      </c>
      <c r="J21" s="23"/>
      <c r="K21" s="259"/>
      <c r="M21" s="1"/>
    </row>
    <row r="22" spans="1:13" s="19" customFormat="1">
      <c r="A22" s="260"/>
      <c r="B22" s="260"/>
      <c r="C22" s="260"/>
      <c r="D22" s="263"/>
      <c r="E22" s="263"/>
      <c r="F22" s="263"/>
      <c r="G22" s="267"/>
      <c r="H22" s="260"/>
      <c r="I22" s="23" t="s">
        <v>92</v>
      </c>
      <c r="J22" s="23"/>
      <c r="K22" s="260"/>
      <c r="M22" s="1"/>
    </row>
    <row r="23" spans="1:13" s="19" customFormat="1" ht="24" customHeight="1">
      <c r="A23" s="258">
        <v>5</v>
      </c>
      <c r="B23" s="258" t="s">
        <v>48</v>
      </c>
      <c r="C23" s="258"/>
      <c r="D23" s="261"/>
      <c r="E23" s="261"/>
      <c r="F23" s="261"/>
      <c r="G23" s="265"/>
      <c r="H23" s="258" t="s">
        <v>93</v>
      </c>
      <c r="I23" s="23" t="s">
        <v>131</v>
      </c>
      <c r="J23" s="66" t="s">
        <v>161</v>
      </c>
      <c r="K23" s="258" t="s">
        <v>93</v>
      </c>
      <c r="M23" s="1"/>
    </row>
    <row r="24" spans="1:13" s="19" customFormat="1">
      <c r="A24" s="259"/>
      <c r="B24" s="259"/>
      <c r="C24" s="259"/>
      <c r="D24" s="262"/>
      <c r="E24" s="262"/>
      <c r="F24" s="262"/>
      <c r="G24" s="266"/>
      <c r="H24" s="259"/>
      <c r="I24" s="23" t="s">
        <v>86</v>
      </c>
      <c r="J24" s="23"/>
      <c r="K24" s="259"/>
      <c r="M24" s="1"/>
    </row>
    <row r="25" spans="1:13" s="19" customFormat="1">
      <c r="A25" s="259"/>
      <c r="B25" s="259"/>
      <c r="C25" s="259"/>
      <c r="D25" s="262"/>
      <c r="E25" s="262"/>
      <c r="F25" s="262"/>
      <c r="G25" s="266"/>
      <c r="H25" s="259"/>
      <c r="I25" s="23" t="s">
        <v>75</v>
      </c>
      <c r="J25" s="23"/>
      <c r="K25" s="259"/>
      <c r="M25" s="1"/>
    </row>
    <row r="26" spans="1:13" s="19" customFormat="1">
      <c r="A26" s="260"/>
      <c r="B26" s="260"/>
      <c r="C26" s="260"/>
      <c r="D26" s="263"/>
      <c r="E26" s="263"/>
      <c r="F26" s="263"/>
      <c r="G26" s="267"/>
      <c r="H26" s="260"/>
      <c r="I26" s="23" t="s">
        <v>92</v>
      </c>
      <c r="J26" s="23"/>
      <c r="K26" s="260"/>
      <c r="M26" s="1"/>
    </row>
    <row r="27" spans="1:13" s="19" customFormat="1" ht="21" customHeight="1">
      <c r="A27" s="278" t="s">
        <v>1</v>
      </c>
      <c r="B27" s="278"/>
      <c r="C27" s="278"/>
      <c r="D27" s="278"/>
      <c r="E27" s="278"/>
      <c r="F27" s="278"/>
      <c r="G27" s="278"/>
      <c r="H27" s="278"/>
      <c r="I27" s="278"/>
      <c r="J27" s="278"/>
      <c r="K27" s="76"/>
      <c r="M27" s="1"/>
    </row>
    <row r="28" spans="1:13" s="19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M28" s="1"/>
    </row>
    <row r="29" spans="1:13" s="19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M29" s="1"/>
    </row>
    <row r="30" spans="1:13" s="19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M30" s="1"/>
    </row>
    <row r="31" spans="1:13" s="19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M31" s="1"/>
    </row>
    <row r="32" spans="1:13" s="19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M32" s="1"/>
    </row>
    <row r="33" spans="1:13" s="19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M33" s="1"/>
    </row>
    <row r="34" spans="1:13" s="19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M34" s="1"/>
    </row>
    <row r="35" spans="1:13" s="19" customForma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M35" s="1"/>
    </row>
    <row r="36" spans="1:13" s="19" customForma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M36" s="1"/>
    </row>
    <row r="37" spans="1:13" s="19" customForma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M37" s="1"/>
    </row>
    <row r="38" spans="1:13" s="19" customForma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M38" s="1"/>
    </row>
    <row r="39" spans="1:13" s="19" customForma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M39" s="1"/>
    </row>
    <row r="40" spans="1:13" s="19" customForma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M40" s="1"/>
    </row>
    <row r="41" spans="1:13" s="19" customForma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M41" s="1"/>
    </row>
    <row r="42" spans="1:13" s="19" customForma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M42" s="1"/>
    </row>
    <row r="43" spans="1:13" s="19" customForma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M43" s="1"/>
    </row>
    <row r="44" spans="1:13" s="19" customForma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M44" s="1"/>
    </row>
    <row r="45" spans="1:13" s="19" customForma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M45" s="1"/>
    </row>
    <row r="46" spans="1:13" s="19" customForma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M46" s="1"/>
    </row>
    <row r="47" spans="1:13" s="19" customForma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M47" s="1"/>
    </row>
    <row r="48" spans="1:13" s="19" customForma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M48" s="1"/>
    </row>
    <row r="49" spans="1:13" s="19" customForma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M49" s="1"/>
    </row>
    <row r="50" spans="1:13" s="19" customFormat="1">
      <c r="M50" s="1"/>
    </row>
    <row r="51" spans="1:13" s="19" customFormat="1">
      <c r="M51" s="1"/>
    </row>
    <row r="52" spans="1:13" s="19" customFormat="1">
      <c r="M52" s="1"/>
    </row>
    <row r="53" spans="1:13" s="19" customFormat="1">
      <c r="M53" s="1"/>
    </row>
    <row r="54" spans="1:13" s="19" customFormat="1">
      <c r="M54" s="1"/>
    </row>
    <row r="55" spans="1:13" s="19" customFormat="1">
      <c r="M55" s="1"/>
    </row>
    <row r="56" spans="1:13" s="19" customFormat="1">
      <c r="M56" s="1"/>
    </row>
    <row r="57" spans="1:13" s="19" customFormat="1">
      <c r="M57" s="1"/>
    </row>
    <row r="58" spans="1:13" s="19" customFormat="1">
      <c r="M58" s="1"/>
    </row>
    <row r="59" spans="1:13" s="19" customFormat="1">
      <c r="M59" s="1"/>
    </row>
    <row r="60" spans="1:13" s="19" customFormat="1">
      <c r="M60" s="1"/>
    </row>
    <row r="61" spans="1:13" s="19" customFormat="1">
      <c r="M61" s="1"/>
    </row>
    <row r="62" spans="1:13" s="19" customFormat="1">
      <c r="M62" s="1"/>
    </row>
    <row r="63" spans="1:13" s="19" customFormat="1">
      <c r="M63" s="1"/>
    </row>
    <row r="64" spans="1:13" s="19" customFormat="1">
      <c r="M64" s="1"/>
    </row>
    <row r="65" spans="13:13" s="19" customFormat="1">
      <c r="M65" s="1"/>
    </row>
    <row r="66" spans="13:13" s="19" customFormat="1">
      <c r="M66" s="1"/>
    </row>
    <row r="67" spans="13:13" s="19" customFormat="1">
      <c r="M67" s="1"/>
    </row>
    <row r="68" spans="13:13" s="19" customFormat="1">
      <c r="M68" s="1"/>
    </row>
    <row r="69" spans="13:13" s="19" customFormat="1">
      <c r="M69" s="1"/>
    </row>
    <row r="70" spans="13:13" s="19" customFormat="1">
      <c r="M70" s="1"/>
    </row>
    <row r="71" spans="13:13" s="19" customFormat="1">
      <c r="M71" s="1"/>
    </row>
    <row r="72" spans="13:13" s="19" customFormat="1">
      <c r="M72" s="1"/>
    </row>
    <row r="73" spans="13:13" s="19" customFormat="1">
      <c r="M73" s="1"/>
    </row>
    <row r="74" spans="13:13" s="19" customFormat="1">
      <c r="M74" s="1"/>
    </row>
    <row r="75" spans="13:13" s="19" customFormat="1">
      <c r="M75" s="1"/>
    </row>
    <row r="76" spans="13:13" s="19" customFormat="1">
      <c r="M76" s="1"/>
    </row>
    <row r="77" spans="13:13" s="19" customFormat="1">
      <c r="M77" s="1"/>
    </row>
    <row r="78" spans="13:13" s="19" customFormat="1">
      <c r="M78" s="1"/>
    </row>
    <row r="79" spans="13:13" s="19" customFormat="1">
      <c r="M79" s="1"/>
    </row>
    <row r="80" spans="13:13" s="19" customFormat="1">
      <c r="M80" s="1"/>
    </row>
    <row r="81" spans="13:13" s="19" customFormat="1">
      <c r="M81" s="1"/>
    </row>
    <row r="82" spans="13:13" s="19" customFormat="1">
      <c r="M82" s="1"/>
    </row>
    <row r="83" spans="13:13" s="19" customFormat="1">
      <c r="M83" s="1"/>
    </row>
    <row r="84" spans="13:13" s="19" customFormat="1">
      <c r="M84" s="1"/>
    </row>
    <row r="85" spans="13:13" s="19" customFormat="1">
      <c r="M85" s="1"/>
    </row>
    <row r="86" spans="13:13" s="19" customFormat="1">
      <c r="M86" s="1"/>
    </row>
    <row r="87" spans="13:13" s="19" customFormat="1">
      <c r="M87" s="1"/>
    </row>
    <row r="88" spans="13:13" s="19" customFormat="1">
      <c r="M88" s="1"/>
    </row>
    <row r="89" spans="13:13" s="19" customFormat="1">
      <c r="M89" s="1"/>
    </row>
    <row r="90" spans="13:13" s="19" customFormat="1">
      <c r="M90" s="1"/>
    </row>
    <row r="91" spans="13:13" s="19" customFormat="1">
      <c r="M91" s="1"/>
    </row>
    <row r="92" spans="13:13" s="19" customFormat="1">
      <c r="M92" s="1"/>
    </row>
    <row r="93" spans="13:13" s="19" customFormat="1">
      <c r="M93" s="1"/>
    </row>
    <row r="94" spans="13:13" s="19" customFormat="1">
      <c r="M94" s="1"/>
    </row>
    <row r="95" spans="13:13" s="19" customFormat="1">
      <c r="M95" s="1"/>
    </row>
    <row r="96" spans="13:13" s="19" customFormat="1">
      <c r="M96" s="1"/>
    </row>
    <row r="97" spans="13:13" s="19" customFormat="1">
      <c r="M97" s="1"/>
    </row>
    <row r="98" spans="13:13" s="19" customFormat="1">
      <c r="M98" s="1"/>
    </row>
    <row r="99" spans="13:13" s="19" customFormat="1">
      <c r="M99" s="1"/>
    </row>
    <row r="100" spans="13:13" s="19" customFormat="1">
      <c r="M100" s="1"/>
    </row>
    <row r="101" spans="13:13" s="19" customFormat="1">
      <c r="M101" s="1"/>
    </row>
    <row r="102" spans="13:13" s="19" customFormat="1">
      <c r="M102" s="1"/>
    </row>
    <row r="103" spans="13:13" s="19" customFormat="1">
      <c r="M103" s="1"/>
    </row>
    <row r="104" spans="13:13" s="19" customFormat="1">
      <c r="M104" s="1"/>
    </row>
    <row r="105" spans="13:13" s="19" customFormat="1">
      <c r="M105" s="1"/>
    </row>
    <row r="106" spans="13:13" s="19" customFormat="1">
      <c r="M106" s="1"/>
    </row>
    <row r="107" spans="13:13" s="19" customFormat="1">
      <c r="M107" s="1"/>
    </row>
    <row r="108" spans="13:13" s="19" customFormat="1">
      <c r="M108" s="1"/>
    </row>
    <row r="109" spans="13:13" s="19" customFormat="1">
      <c r="M109" s="1"/>
    </row>
    <row r="110" spans="13:13" s="19" customFormat="1">
      <c r="M110" s="1"/>
    </row>
    <row r="111" spans="13:13" s="19" customFormat="1">
      <c r="M111" s="1"/>
    </row>
    <row r="112" spans="13:13" s="19" customFormat="1">
      <c r="M112" s="1"/>
    </row>
    <row r="113" spans="13:13" s="19" customFormat="1">
      <c r="M113" s="1"/>
    </row>
    <row r="114" spans="13:13" s="19" customFormat="1">
      <c r="M114" s="1"/>
    </row>
    <row r="115" spans="13:13" s="19" customFormat="1">
      <c r="M115" s="1"/>
    </row>
    <row r="116" spans="13:13" s="19" customFormat="1">
      <c r="M116" s="1"/>
    </row>
    <row r="117" spans="13:13" s="19" customFormat="1">
      <c r="M117" s="1"/>
    </row>
    <row r="118" spans="13:13" s="19" customFormat="1">
      <c r="M118" s="1"/>
    </row>
    <row r="119" spans="13:13" s="19" customFormat="1">
      <c r="M119" s="1"/>
    </row>
    <row r="120" spans="13:13" s="19" customFormat="1">
      <c r="M120" s="1"/>
    </row>
    <row r="121" spans="13:13" s="19" customFormat="1">
      <c r="M121" s="1"/>
    </row>
    <row r="122" spans="13:13" s="19" customFormat="1">
      <c r="M122" s="1"/>
    </row>
    <row r="123" spans="13:13" s="19" customFormat="1">
      <c r="M123" s="1"/>
    </row>
    <row r="124" spans="13:13" s="19" customFormat="1">
      <c r="M124" s="1"/>
    </row>
    <row r="125" spans="13:13" s="19" customFormat="1">
      <c r="M125" s="1"/>
    </row>
    <row r="126" spans="13:13" s="19" customFormat="1">
      <c r="M126" s="1"/>
    </row>
    <row r="127" spans="13:13" s="19" customFormat="1">
      <c r="M127" s="1"/>
    </row>
    <row r="128" spans="13:13" s="19" customFormat="1">
      <c r="M128" s="1"/>
    </row>
    <row r="129" spans="13:13" s="19" customFormat="1">
      <c r="M129" s="1"/>
    </row>
    <row r="130" spans="13:13" s="19" customFormat="1">
      <c r="M130" s="1"/>
    </row>
    <row r="131" spans="13:13" s="19" customFormat="1">
      <c r="M131" s="1"/>
    </row>
    <row r="132" spans="13:13" s="19" customFormat="1">
      <c r="M132" s="1"/>
    </row>
    <row r="133" spans="13:13" s="19" customFormat="1">
      <c r="M133" s="1"/>
    </row>
    <row r="134" spans="13:13" s="19" customFormat="1">
      <c r="M134" s="1"/>
    </row>
    <row r="135" spans="13:13" s="19" customFormat="1">
      <c r="M135" s="1"/>
    </row>
    <row r="136" spans="13:13" s="19" customFormat="1">
      <c r="M136" s="1"/>
    </row>
    <row r="137" spans="13:13" s="19" customFormat="1">
      <c r="M137" s="1"/>
    </row>
    <row r="138" spans="13:13" s="19" customFormat="1">
      <c r="M138" s="1"/>
    </row>
    <row r="139" spans="13:13" s="19" customFormat="1">
      <c r="M139" s="1"/>
    </row>
    <row r="140" spans="13:13" s="19" customFormat="1">
      <c r="M140" s="1"/>
    </row>
    <row r="141" spans="13:13" s="19" customFormat="1">
      <c r="M141" s="1"/>
    </row>
    <row r="142" spans="13:13" s="19" customFormat="1">
      <c r="M142" s="1"/>
    </row>
    <row r="143" spans="13:13" s="19" customFormat="1">
      <c r="M143" s="1"/>
    </row>
    <row r="144" spans="13:13" s="19" customFormat="1">
      <c r="M144" s="1"/>
    </row>
    <row r="145" spans="13:13" s="19" customFormat="1">
      <c r="M145" s="1"/>
    </row>
    <row r="146" spans="13:13" s="19" customFormat="1">
      <c r="M146" s="1"/>
    </row>
    <row r="147" spans="13:13" s="19" customFormat="1">
      <c r="M147" s="1"/>
    </row>
    <row r="148" spans="13:13" s="19" customFormat="1">
      <c r="M148" s="1"/>
    </row>
    <row r="149" spans="13:13" s="19" customFormat="1">
      <c r="M149" s="1"/>
    </row>
    <row r="150" spans="13:13" s="19" customFormat="1">
      <c r="M150" s="1"/>
    </row>
    <row r="151" spans="13:13" s="19" customFormat="1">
      <c r="M151" s="1"/>
    </row>
    <row r="152" spans="13:13" s="19" customFormat="1">
      <c r="M152" s="1"/>
    </row>
    <row r="153" spans="13:13" s="19" customFormat="1">
      <c r="M153" s="1"/>
    </row>
    <row r="154" spans="13:13" s="19" customFormat="1">
      <c r="M154" s="1"/>
    </row>
    <row r="155" spans="13:13" s="19" customFormat="1">
      <c r="M155" s="1"/>
    </row>
    <row r="156" spans="13:13" s="19" customFormat="1">
      <c r="M156" s="1"/>
    </row>
    <row r="157" spans="13:13" s="19" customFormat="1">
      <c r="M157" s="1"/>
    </row>
    <row r="158" spans="13:13" s="19" customFormat="1">
      <c r="M158" s="1"/>
    </row>
    <row r="159" spans="13:13" s="19" customFormat="1">
      <c r="M159" s="1"/>
    </row>
    <row r="160" spans="13:13" s="19" customFormat="1">
      <c r="M160" s="1"/>
    </row>
    <row r="161" spans="13:13" s="19" customFormat="1">
      <c r="M161" s="1"/>
    </row>
    <row r="162" spans="13:13" s="19" customFormat="1">
      <c r="M162" s="1"/>
    </row>
    <row r="163" spans="13:13" s="19" customFormat="1">
      <c r="M163" s="1"/>
    </row>
    <row r="164" spans="13:13" s="19" customFormat="1">
      <c r="M164" s="1"/>
    </row>
    <row r="165" spans="13:13" s="19" customFormat="1">
      <c r="M165" s="1"/>
    </row>
    <row r="166" spans="13:13" s="19" customFormat="1">
      <c r="M166" s="1"/>
    </row>
    <row r="167" spans="13:13" s="19" customFormat="1">
      <c r="M167" s="1"/>
    </row>
    <row r="168" spans="13:13" s="19" customFormat="1">
      <c r="M168" s="1"/>
    </row>
    <row r="169" spans="13:13" s="19" customFormat="1">
      <c r="M169" s="1"/>
    </row>
    <row r="170" spans="13:13" s="19" customFormat="1">
      <c r="M170" s="1"/>
    </row>
    <row r="171" spans="13:13" s="19" customFormat="1">
      <c r="M171" s="1"/>
    </row>
    <row r="172" spans="13:13" s="19" customFormat="1">
      <c r="M172" s="1"/>
    </row>
    <row r="173" spans="13:13" s="19" customFormat="1">
      <c r="M173" s="1"/>
    </row>
    <row r="174" spans="13:13" s="19" customFormat="1">
      <c r="M174" s="1"/>
    </row>
    <row r="175" spans="13:13" s="19" customFormat="1">
      <c r="M175" s="1"/>
    </row>
    <row r="176" spans="13:13" s="19" customFormat="1">
      <c r="M176" s="1"/>
    </row>
    <row r="177" spans="13:13" s="19" customFormat="1">
      <c r="M177" s="1"/>
    </row>
    <row r="178" spans="13:13" s="19" customFormat="1">
      <c r="M178" s="1"/>
    </row>
    <row r="179" spans="13:13" s="19" customFormat="1">
      <c r="M179" s="1"/>
    </row>
    <row r="180" spans="13:13" s="19" customFormat="1">
      <c r="M180" s="1"/>
    </row>
    <row r="181" spans="13:13" s="19" customFormat="1">
      <c r="M181" s="1"/>
    </row>
    <row r="182" spans="13:13" s="19" customFormat="1">
      <c r="M182" s="1"/>
    </row>
    <row r="183" spans="13:13" s="19" customFormat="1">
      <c r="M183" s="1"/>
    </row>
    <row r="184" spans="13:13" s="19" customFormat="1">
      <c r="M184" s="1"/>
    </row>
    <row r="185" spans="13:13" s="19" customFormat="1">
      <c r="M185" s="1"/>
    </row>
    <row r="186" spans="13:13" s="19" customFormat="1">
      <c r="M186" s="1"/>
    </row>
    <row r="187" spans="13:13" s="19" customFormat="1">
      <c r="M187" s="1"/>
    </row>
    <row r="188" spans="13:13" s="19" customFormat="1">
      <c r="M188" s="1"/>
    </row>
    <row r="189" spans="13:13" s="19" customFormat="1">
      <c r="M189" s="1"/>
    </row>
    <row r="190" spans="13:13" s="19" customFormat="1">
      <c r="M190" s="1"/>
    </row>
    <row r="191" spans="13:13" s="19" customFormat="1">
      <c r="M191" s="1"/>
    </row>
    <row r="192" spans="13:13" s="19" customFormat="1">
      <c r="M192" s="1"/>
    </row>
    <row r="193" spans="13:13" s="19" customFormat="1">
      <c r="M193" s="1"/>
    </row>
    <row r="194" spans="13:13" s="19" customFormat="1">
      <c r="M194" s="1"/>
    </row>
    <row r="195" spans="13:13" s="19" customFormat="1">
      <c r="M195" s="1"/>
    </row>
    <row r="196" spans="13:13" s="19" customFormat="1">
      <c r="M196" s="1"/>
    </row>
    <row r="197" spans="13:13" s="19" customFormat="1">
      <c r="M197" s="1"/>
    </row>
    <row r="198" spans="13:13" s="19" customFormat="1">
      <c r="M198" s="1"/>
    </row>
    <row r="199" spans="13:13" s="19" customFormat="1">
      <c r="M199" s="1"/>
    </row>
    <row r="200" spans="13:13" s="19" customFormat="1">
      <c r="M200" s="1"/>
    </row>
    <row r="201" spans="13:13" s="19" customFormat="1">
      <c r="M201" s="1"/>
    </row>
    <row r="202" spans="13:13" s="19" customFormat="1">
      <c r="M202" s="1"/>
    </row>
    <row r="203" spans="13:13" s="19" customFormat="1">
      <c r="M203" s="1"/>
    </row>
    <row r="204" spans="13:13" s="19" customFormat="1">
      <c r="M204" s="1"/>
    </row>
    <row r="205" spans="13:13" s="19" customFormat="1">
      <c r="M205" s="1"/>
    </row>
    <row r="206" spans="13:13" s="19" customFormat="1">
      <c r="M206" s="1"/>
    </row>
    <row r="207" spans="13:13" s="19" customFormat="1">
      <c r="M207" s="1"/>
    </row>
    <row r="208" spans="13:13" s="19" customFormat="1">
      <c r="M208" s="1"/>
    </row>
    <row r="209" spans="13:13" s="19" customFormat="1">
      <c r="M209" s="1"/>
    </row>
  </sheetData>
  <mergeCells count="58">
    <mergeCell ref="A27:J27"/>
    <mergeCell ref="G7:G10"/>
    <mergeCell ref="H7:H10"/>
    <mergeCell ref="E7:E10"/>
    <mergeCell ref="D7:D10"/>
    <mergeCell ref="D11:D14"/>
    <mergeCell ref="E11:E14"/>
    <mergeCell ref="G11:G14"/>
    <mergeCell ref="A19:A22"/>
    <mergeCell ref="B19:B22"/>
    <mergeCell ref="C19:C22"/>
    <mergeCell ref="A23:A26"/>
    <mergeCell ref="B23:B26"/>
    <mergeCell ref="C23:C26"/>
    <mergeCell ref="B7:B10"/>
    <mergeCell ref="A7:A10"/>
    <mergeCell ref="A1:J1"/>
    <mergeCell ref="A2:J2"/>
    <mergeCell ref="A5:A6"/>
    <mergeCell ref="A4:H4"/>
    <mergeCell ref="B5:B6"/>
    <mergeCell ref="C5:C6"/>
    <mergeCell ref="E5:E6"/>
    <mergeCell ref="D5:D6"/>
    <mergeCell ref="J4:K4"/>
    <mergeCell ref="I5:K5"/>
    <mergeCell ref="F5:F6"/>
    <mergeCell ref="A11:A14"/>
    <mergeCell ref="B11:B14"/>
    <mergeCell ref="C11:C14"/>
    <mergeCell ref="C7:C10"/>
    <mergeCell ref="D23:D26"/>
    <mergeCell ref="D15:D18"/>
    <mergeCell ref="D19:D22"/>
    <mergeCell ref="A15:A18"/>
    <mergeCell ref="B15:B18"/>
    <mergeCell ref="C15:C18"/>
    <mergeCell ref="E23:E26"/>
    <mergeCell ref="G23:G26"/>
    <mergeCell ref="H23:H26"/>
    <mergeCell ref="K7:K10"/>
    <mergeCell ref="K11:K14"/>
    <mergeCell ref="F23:F26"/>
    <mergeCell ref="K23:K26"/>
    <mergeCell ref="H11:H14"/>
    <mergeCell ref="E19:E22"/>
    <mergeCell ref="K15:K18"/>
    <mergeCell ref="K19:K22"/>
    <mergeCell ref="F19:F22"/>
    <mergeCell ref="H19:H22"/>
    <mergeCell ref="E15:E18"/>
    <mergeCell ref="G15:G18"/>
    <mergeCell ref="G19:G22"/>
    <mergeCell ref="F7:F10"/>
    <mergeCell ref="F11:F14"/>
    <mergeCell ref="F15:F18"/>
    <mergeCell ref="G5:H5"/>
    <mergeCell ref="H15:H18"/>
  </mergeCells>
  <phoneticPr fontId="75" type="noConversion"/>
  <printOptions horizontalCentered="1" verticalCentered="1"/>
  <pageMargins left="0.59041666984558105" right="0.43291667103767395" top="0.98416668176651001" bottom="0.74750000238418579" header="0.51138889789581299" footer="0.51138889789581299"/>
  <pageSetup paperSize="9" orientation="landscape" horizontalDpi="300" verticalDpi="30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2"/>
  <sheetViews>
    <sheetView zoomScaleNormal="100" workbookViewId="0">
      <selection sqref="A1:N1"/>
    </sheetView>
  </sheetViews>
  <sheetFormatPr defaultRowHeight="12"/>
  <cols>
    <col min="1" max="1" width="4.21875" style="28" customWidth="1"/>
    <col min="2" max="2" width="11" style="28" customWidth="1"/>
    <col min="3" max="3" width="6.6640625" style="28" customWidth="1"/>
    <col min="4" max="4" width="13.5546875" style="28" customWidth="1"/>
    <col min="5" max="6" width="4.21875" style="28" customWidth="1"/>
    <col min="7" max="7" width="15.109375" style="28" customWidth="1"/>
    <col min="8" max="8" width="22.21875" style="22" customWidth="1"/>
    <col min="9" max="9" width="7.88671875" style="30" customWidth="1"/>
    <col min="10" max="10" width="9.77734375" style="28" customWidth="1"/>
    <col min="11" max="11" width="7.109375" style="28" customWidth="1"/>
    <col min="12" max="13" width="5.6640625" style="28" customWidth="1"/>
    <col min="14" max="14" width="5.5546875" style="28" customWidth="1"/>
    <col min="15" max="15" width="8.88671875" style="28" customWidth="1"/>
    <col min="16" max="16384" width="8.88671875" style="28"/>
  </cols>
  <sheetData>
    <row r="1" spans="1:14" ht="26.25" customHeight="1">
      <c r="A1" s="279" t="s">
        <v>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7.25" customHeight="1">
      <c r="A2" s="36"/>
      <c r="B2" s="37"/>
      <c r="C2" s="37"/>
      <c r="D2" s="37"/>
      <c r="E2" s="37"/>
      <c r="F2" s="37"/>
      <c r="G2" s="37"/>
      <c r="H2" s="45"/>
      <c r="I2" s="37"/>
      <c r="J2" s="37"/>
      <c r="K2" s="37"/>
      <c r="L2" s="37"/>
      <c r="M2" s="37"/>
      <c r="N2" s="37"/>
    </row>
    <row r="3" spans="1:14" ht="30" customHeight="1">
      <c r="A3" s="282" t="s">
        <v>56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  <c r="L3" s="280" t="s">
        <v>167</v>
      </c>
      <c r="M3" s="281"/>
      <c r="N3" s="281"/>
    </row>
    <row r="4" spans="1:14" s="32" customFormat="1" ht="28.5" customHeight="1">
      <c r="A4" s="34" t="s">
        <v>32</v>
      </c>
      <c r="B4" s="33" t="s">
        <v>105</v>
      </c>
      <c r="C4" s="33" t="s">
        <v>69</v>
      </c>
      <c r="D4" s="33" t="s">
        <v>19</v>
      </c>
      <c r="E4" s="33" t="s">
        <v>36</v>
      </c>
      <c r="F4" s="34" t="s">
        <v>65</v>
      </c>
      <c r="G4" s="39" t="s">
        <v>99</v>
      </c>
      <c r="H4" s="33" t="s">
        <v>129</v>
      </c>
      <c r="I4" s="35" t="s">
        <v>15</v>
      </c>
      <c r="J4" s="33" t="s">
        <v>81</v>
      </c>
      <c r="K4" s="33" t="s">
        <v>61</v>
      </c>
      <c r="L4" s="31" t="s">
        <v>31</v>
      </c>
      <c r="M4" s="31" t="s">
        <v>37</v>
      </c>
      <c r="N4" s="31" t="s">
        <v>80</v>
      </c>
    </row>
    <row r="5" spans="1:14" s="38" customFormat="1" ht="18.75" customHeight="1">
      <c r="A5" s="49">
        <v>1</v>
      </c>
      <c r="B5" s="49"/>
      <c r="C5" s="51" t="s">
        <v>40</v>
      </c>
      <c r="E5" s="50" t="s">
        <v>51</v>
      </c>
      <c r="F5" s="50"/>
      <c r="G5" s="52" t="s">
        <v>139</v>
      </c>
      <c r="H5" s="52"/>
      <c r="I5" s="53" t="s">
        <v>148</v>
      </c>
      <c r="J5" s="50" t="s">
        <v>71</v>
      </c>
      <c r="K5" s="54" t="s">
        <v>85</v>
      </c>
      <c r="L5" s="55" t="s">
        <v>40</v>
      </c>
      <c r="M5" s="55" t="s">
        <v>40</v>
      </c>
      <c r="N5" s="55"/>
    </row>
    <row r="6" spans="1:14" s="38" customFormat="1" ht="18.75" customHeight="1">
      <c r="A6" s="49">
        <v>2</v>
      </c>
      <c r="B6" s="49"/>
      <c r="C6" s="51" t="s">
        <v>40</v>
      </c>
      <c r="D6" s="56"/>
      <c r="E6" s="50" t="s">
        <v>51</v>
      </c>
      <c r="F6" s="50"/>
      <c r="G6" s="52" t="s">
        <v>150</v>
      </c>
      <c r="H6" s="52"/>
      <c r="I6" s="53" t="s">
        <v>148</v>
      </c>
      <c r="J6" s="50" t="s">
        <v>13</v>
      </c>
      <c r="K6" s="54" t="s">
        <v>22</v>
      </c>
      <c r="L6" s="125" t="s">
        <v>40</v>
      </c>
      <c r="M6" s="55" t="s">
        <v>40</v>
      </c>
      <c r="N6" s="55"/>
    </row>
    <row r="7" spans="1:14" s="38" customFormat="1" ht="18.75" customHeight="1">
      <c r="A7" s="49">
        <v>3</v>
      </c>
      <c r="B7" s="49"/>
      <c r="C7" s="57"/>
      <c r="D7" s="52"/>
      <c r="E7" s="50"/>
      <c r="F7" s="57"/>
      <c r="G7" s="52" t="s">
        <v>151</v>
      </c>
      <c r="H7" s="52"/>
      <c r="I7" s="58"/>
      <c r="J7" s="57" t="s">
        <v>82</v>
      </c>
      <c r="K7" s="52" t="s">
        <v>53</v>
      </c>
      <c r="L7" s="52" t="s">
        <v>40</v>
      </c>
      <c r="M7" s="52" t="s">
        <v>40</v>
      </c>
      <c r="N7" s="52"/>
    </row>
    <row r="8" spans="1:14" s="38" customFormat="1" ht="18.75" customHeight="1">
      <c r="A8" s="49">
        <v>4</v>
      </c>
      <c r="B8" s="49"/>
      <c r="C8" s="126"/>
      <c r="D8" s="52"/>
      <c r="E8" s="50"/>
      <c r="F8" s="57"/>
      <c r="G8" s="52"/>
      <c r="H8" s="52"/>
      <c r="I8" s="58"/>
      <c r="J8" s="57"/>
      <c r="K8" s="52"/>
      <c r="L8" s="52"/>
      <c r="M8" s="52"/>
      <c r="N8" s="52"/>
    </row>
    <row r="9" spans="1:14" s="38" customFormat="1" ht="18.75" customHeight="1">
      <c r="A9" s="49">
        <v>5</v>
      </c>
      <c r="B9" s="85"/>
      <c r="C9" s="91"/>
      <c r="D9" s="92"/>
      <c r="E9" s="91"/>
      <c r="F9" s="88"/>
      <c r="G9" s="91"/>
      <c r="H9" s="85"/>
      <c r="I9" s="91"/>
      <c r="J9" s="91"/>
      <c r="K9" s="85"/>
      <c r="L9" s="91"/>
      <c r="M9" s="93"/>
      <c r="N9" s="52"/>
    </row>
    <row r="10" spans="1:14" s="38" customFormat="1" ht="18.75" customHeight="1">
      <c r="A10" s="49">
        <v>6</v>
      </c>
      <c r="B10" s="85"/>
      <c r="C10" s="94"/>
      <c r="D10" s="92"/>
      <c r="E10" s="85"/>
      <c r="F10" s="88"/>
      <c r="G10" s="85"/>
      <c r="H10" s="85"/>
      <c r="I10" s="94"/>
      <c r="J10" s="94"/>
      <c r="K10" s="85"/>
      <c r="L10" s="94"/>
      <c r="M10" s="94"/>
      <c r="N10" s="52"/>
    </row>
    <row r="11" spans="1:14" s="38" customFormat="1" ht="18.75" customHeight="1">
      <c r="A11" s="49">
        <v>7</v>
      </c>
      <c r="B11" s="85"/>
      <c r="C11" s="88"/>
      <c r="D11" s="95"/>
      <c r="E11" s="85"/>
      <c r="F11" s="88"/>
      <c r="G11" s="85"/>
      <c r="H11" s="85"/>
      <c r="I11" s="90"/>
      <c r="J11" s="89"/>
      <c r="K11" s="85"/>
      <c r="L11" s="85"/>
      <c r="M11" s="85"/>
      <c r="N11" s="52"/>
    </row>
    <row r="12" spans="1:14" s="38" customFormat="1" ht="18.75" customHeight="1">
      <c r="A12" s="49">
        <v>8</v>
      </c>
      <c r="B12" s="85"/>
      <c r="C12" s="88"/>
      <c r="D12" s="89"/>
      <c r="E12" s="85"/>
      <c r="F12" s="88"/>
      <c r="G12" s="85"/>
      <c r="H12" s="85"/>
      <c r="I12" s="90"/>
      <c r="J12" s="89"/>
      <c r="K12" s="85"/>
      <c r="L12" s="85"/>
      <c r="M12" s="85"/>
      <c r="N12" s="52"/>
    </row>
    <row r="13" spans="1:14" s="38" customFormat="1" ht="18.75" customHeight="1">
      <c r="A13" s="49">
        <v>9</v>
      </c>
      <c r="B13" s="83"/>
      <c r="C13" s="66"/>
      <c r="D13" s="23"/>
      <c r="E13" s="84"/>
      <c r="F13" s="66"/>
      <c r="G13" s="23"/>
      <c r="H13" s="85"/>
      <c r="I13" s="86"/>
      <c r="J13" s="66"/>
      <c r="K13" s="85"/>
      <c r="L13" s="87"/>
      <c r="M13" s="23"/>
      <c r="N13" s="52"/>
    </row>
    <row r="14" spans="1:14" s="38" customFormat="1" ht="18.75" customHeight="1">
      <c r="A14" s="49">
        <v>10</v>
      </c>
      <c r="B14" s="83"/>
      <c r="C14" s="60"/>
      <c r="D14" s="103"/>
      <c r="E14" s="85"/>
      <c r="F14" s="98"/>
      <c r="G14" s="85"/>
      <c r="H14" s="85"/>
      <c r="I14" s="101"/>
      <c r="J14" s="59"/>
      <c r="K14" s="85"/>
      <c r="L14" s="98"/>
      <c r="M14" s="52"/>
      <c r="N14" s="52"/>
    </row>
    <row r="15" spans="1:14" s="38" customFormat="1" ht="18.75" customHeight="1">
      <c r="A15" s="49">
        <v>11</v>
      </c>
      <c r="B15" s="83"/>
      <c r="C15" s="66"/>
      <c r="D15" s="23"/>
      <c r="E15" s="84"/>
      <c r="F15" s="66"/>
      <c r="G15" s="23"/>
      <c r="H15" s="85"/>
      <c r="I15" s="86"/>
      <c r="J15" s="66"/>
      <c r="K15" s="85"/>
      <c r="L15" s="87"/>
      <c r="M15" s="23"/>
      <c r="N15" s="52"/>
    </row>
    <row r="16" spans="1:14" s="38" customFormat="1" ht="18.75" customHeight="1">
      <c r="A16" s="49">
        <v>12</v>
      </c>
      <c r="B16" s="85"/>
      <c r="C16" s="66"/>
      <c r="D16" s="96"/>
      <c r="E16" s="84"/>
      <c r="F16" s="66"/>
      <c r="G16" s="23"/>
      <c r="H16" s="85"/>
      <c r="I16" s="86"/>
      <c r="J16" s="66"/>
      <c r="K16" s="85"/>
      <c r="L16" s="87"/>
      <c r="M16" s="23"/>
      <c r="N16" s="55"/>
    </row>
    <row r="17" spans="1:14" s="38" customFormat="1" ht="18.75" customHeight="1">
      <c r="A17" s="49">
        <v>13</v>
      </c>
      <c r="B17" s="83"/>
      <c r="C17" s="66"/>
      <c r="D17" s="23"/>
      <c r="E17" s="84"/>
      <c r="F17" s="66"/>
      <c r="G17" s="23"/>
      <c r="H17" s="85"/>
      <c r="I17" s="86"/>
      <c r="J17" s="66"/>
      <c r="K17" s="85"/>
      <c r="L17" s="87"/>
      <c r="M17" s="23"/>
      <c r="N17" s="52"/>
    </row>
    <row r="18" spans="1:14" s="38" customFormat="1" ht="18.75" customHeight="1">
      <c r="A18" s="49">
        <v>14</v>
      </c>
      <c r="B18" s="83"/>
      <c r="C18" s="66"/>
      <c r="D18" s="23"/>
      <c r="E18" s="84"/>
      <c r="F18" s="66"/>
      <c r="G18" s="23"/>
      <c r="H18" s="85"/>
      <c r="I18" s="86"/>
      <c r="J18" s="66"/>
      <c r="K18" s="85"/>
      <c r="L18" s="87"/>
      <c r="M18" s="23"/>
      <c r="N18" s="52"/>
    </row>
    <row r="19" spans="1:14" s="38" customFormat="1" ht="18.75" customHeight="1">
      <c r="A19" s="49">
        <v>15</v>
      </c>
      <c r="B19" s="85"/>
      <c r="C19" s="88"/>
      <c r="D19" s="88"/>
      <c r="E19" s="85"/>
      <c r="F19" s="88"/>
      <c r="G19" s="85"/>
      <c r="H19" s="85"/>
      <c r="I19" s="90"/>
      <c r="J19" s="89"/>
      <c r="K19" s="85"/>
      <c r="L19" s="87"/>
      <c r="M19" s="94"/>
      <c r="N19" s="52"/>
    </row>
    <row r="20" spans="1:14" s="38" customFormat="1" ht="18.75" customHeight="1">
      <c r="A20" s="49">
        <v>16</v>
      </c>
      <c r="B20" s="83"/>
      <c r="C20" s="88"/>
      <c r="D20" s="88"/>
      <c r="E20" s="85"/>
      <c r="F20" s="88"/>
      <c r="G20" s="85"/>
      <c r="H20" s="85"/>
      <c r="I20" s="90"/>
      <c r="J20" s="89"/>
      <c r="K20" s="85"/>
      <c r="L20" s="87"/>
      <c r="M20" s="94"/>
      <c r="N20" s="52"/>
    </row>
    <row r="21" spans="1:14" s="38" customFormat="1" ht="18.75" customHeight="1">
      <c r="A21" s="49">
        <v>17</v>
      </c>
      <c r="B21" s="83"/>
      <c r="C21" s="51"/>
      <c r="D21" s="97"/>
      <c r="E21" s="85"/>
      <c r="F21" s="84"/>
      <c r="G21" s="85"/>
      <c r="H21" s="85"/>
      <c r="I21" s="99"/>
      <c r="J21" s="50"/>
      <c r="K21" s="85"/>
      <c r="L21" s="102"/>
      <c r="M21" s="52"/>
      <c r="N21" s="55"/>
    </row>
    <row r="22" spans="1:14" s="38" customFormat="1" ht="18.75" customHeight="1">
      <c r="A22" s="49">
        <v>18</v>
      </c>
      <c r="B22" s="83"/>
      <c r="C22" s="51"/>
      <c r="D22" s="92"/>
      <c r="E22" s="85"/>
      <c r="F22" s="84"/>
      <c r="G22" s="85"/>
      <c r="H22" s="85"/>
      <c r="I22" s="100"/>
      <c r="J22" s="50"/>
      <c r="K22" s="85"/>
      <c r="L22" s="102"/>
      <c r="M22" s="52"/>
      <c r="N22" s="59"/>
    </row>
    <row r="23" spans="1:14" s="38" customFormat="1" ht="18.75" customHeight="1">
      <c r="A23" s="49">
        <v>19</v>
      </c>
      <c r="B23" s="83"/>
      <c r="C23" s="57"/>
      <c r="D23" s="23"/>
      <c r="E23" s="85"/>
      <c r="F23" s="66"/>
      <c r="G23" s="85"/>
      <c r="H23" s="85"/>
      <c r="I23" s="86"/>
      <c r="J23" s="57"/>
      <c r="K23" s="85"/>
      <c r="L23" s="23"/>
      <c r="M23" s="52"/>
      <c r="N23" s="52"/>
    </row>
    <row r="24" spans="1:14" s="38" customFormat="1" ht="18.75" customHeight="1">
      <c r="A24" s="49">
        <v>20</v>
      </c>
      <c r="B24" s="83"/>
      <c r="C24" s="88"/>
      <c r="D24" s="88"/>
      <c r="E24" s="85"/>
      <c r="F24" s="88"/>
      <c r="G24" s="85"/>
      <c r="H24" s="85"/>
      <c r="I24" s="90"/>
      <c r="J24" s="89"/>
      <c r="K24" s="85"/>
      <c r="L24" s="85"/>
      <c r="M24" s="94"/>
      <c r="N24" s="55"/>
    </row>
    <row r="25" spans="1:14" s="38" customFormat="1" ht="18.75" customHeight="1">
      <c r="A25" s="49">
        <v>21</v>
      </c>
      <c r="B25" s="83"/>
      <c r="C25" s="88"/>
      <c r="D25" s="88"/>
      <c r="E25" s="85"/>
      <c r="F25" s="88"/>
      <c r="G25" s="85"/>
      <c r="H25" s="85"/>
      <c r="I25" s="90"/>
      <c r="J25" s="89"/>
      <c r="K25" s="85"/>
      <c r="L25" s="85"/>
      <c r="M25" s="94"/>
      <c r="N25" s="55"/>
    </row>
    <row r="26" spans="1:14" s="38" customFormat="1" ht="18.75" customHeight="1">
      <c r="A26" s="49">
        <v>22</v>
      </c>
      <c r="B26" s="49"/>
      <c r="C26" s="57"/>
      <c r="D26" s="23"/>
      <c r="E26" s="50"/>
      <c r="F26" s="57"/>
      <c r="G26" s="52"/>
      <c r="H26" s="52"/>
      <c r="I26" s="58"/>
      <c r="J26" s="57"/>
      <c r="K26" s="52"/>
      <c r="L26" s="52"/>
      <c r="M26" s="52"/>
      <c r="N26" s="52"/>
    </row>
    <row r="27" spans="1:14" s="38" customFormat="1" ht="18.75" customHeight="1">
      <c r="A27" s="49">
        <v>23</v>
      </c>
      <c r="B27" s="49"/>
      <c r="C27" s="60"/>
      <c r="D27" s="61"/>
      <c r="E27" s="50"/>
      <c r="F27" s="59"/>
      <c r="G27" s="52"/>
      <c r="H27" s="52"/>
      <c r="I27" s="59"/>
      <c r="J27" s="52"/>
      <c r="K27" s="59"/>
      <c r="L27" s="59"/>
      <c r="M27" s="59"/>
      <c r="N27" s="52"/>
    </row>
    <row r="28" spans="1:14" s="38" customFormat="1" ht="18.75" customHeight="1">
      <c r="A28" s="49">
        <v>24</v>
      </c>
      <c r="B28" s="49"/>
      <c r="C28" s="51"/>
      <c r="E28" s="50"/>
      <c r="F28" s="50"/>
      <c r="G28" s="52"/>
      <c r="H28" s="52"/>
      <c r="I28" s="53"/>
      <c r="J28" s="50"/>
      <c r="K28" s="54"/>
      <c r="L28" s="55"/>
      <c r="M28" s="55"/>
      <c r="N28" s="52"/>
    </row>
    <row r="29" spans="1:14" s="38" customFormat="1" ht="18.75" customHeight="1">
      <c r="A29" s="49">
        <v>25</v>
      </c>
      <c r="B29" s="49"/>
      <c r="C29" s="51"/>
      <c r="D29" s="56"/>
      <c r="E29" s="50"/>
      <c r="F29" s="50"/>
      <c r="G29" s="52"/>
      <c r="H29" s="52"/>
      <c r="I29" s="53"/>
      <c r="J29" s="50"/>
      <c r="K29" s="54"/>
      <c r="L29" s="55"/>
      <c r="M29" s="55"/>
      <c r="N29" s="52"/>
    </row>
    <row r="30" spans="1:14" s="38" customFormat="1" ht="18.75" customHeight="1">
      <c r="A30" s="49">
        <v>26</v>
      </c>
      <c r="B30" s="49"/>
      <c r="C30" s="52"/>
      <c r="D30" s="52"/>
      <c r="E30" s="52"/>
      <c r="F30" s="52"/>
      <c r="G30" s="62"/>
      <c r="H30" s="52"/>
      <c r="I30" s="52"/>
      <c r="J30" s="52"/>
      <c r="K30" s="52"/>
      <c r="L30" s="52"/>
      <c r="M30" s="52"/>
      <c r="N30" s="63"/>
    </row>
    <row r="31" spans="1:14" s="38" customFormat="1" ht="18.75" customHeight="1">
      <c r="A31" s="49">
        <v>27</v>
      </c>
      <c r="B31" s="49"/>
      <c r="C31" s="52"/>
      <c r="D31" s="52"/>
      <c r="E31" s="52"/>
      <c r="F31" s="52"/>
      <c r="G31" s="62"/>
      <c r="H31" s="52"/>
      <c r="I31" s="52"/>
      <c r="J31" s="52"/>
      <c r="K31" s="52"/>
      <c r="L31" s="52"/>
      <c r="M31" s="52"/>
      <c r="N31" s="52"/>
    </row>
    <row r="32" spans="1:14" s="38" customFormat="1" ht="18.75" customHeight="1">
      <c r="A32" s="49">
        <v>28</v>
      </c>
      <c r="B32" s="49"/>
      <c r="C32" s="52"/>
      <c r="D32" s="52"/>
      <c r="E32" s="52"/>
      <c r="F32" s="52"/>
      <c r="G32" s="62"/>
      <c r="H32" s="52"/>
      <c r="I32" s="52"/>
      <c r="J32" s="52"/>
      <c r="K32" s="52"/>
      <c r="L32" s="52"/>
      <c r="M32" s="52"/>
      <c r="N32" s="52"/>
    </row>
    <row r="33" spans="1:14" s="38" customFormat="1" ht="18.75" customHeight="1">
      <c r="A33" s="49">
        <v>29</v>
      </c>
      <c r="B33" s="49"/>
      <c r="C33" s="52"/>
      <c r="D33" s="52"/>
      <c r="E33" s="52"/>
      <c r="F33" s="52"/>
      <c r="G33" s="62"/>
      <c r="H33" s="52"/>
      <c r="I33" s="52"/>
      <c r="J33" s="52"/>
      <c r="K33" s="52"/>
      <c r="L33" s="52"/>
      <c r="M33" s="52"/>
      <c r="N33" s="64"/>
    </row>
    <row r="34" spans="1:14" s="38" customFormat="1" ht="18.75" customHeight="1">
      <c r="A34" s="49">
        <v>30</v>
      </c>
      <c r="B34" s="49"/>
      <c r="C34" s="52"/>
      <c r="D34" s="52"/>
      <c r="E34" s="52"/>
      <c r="F34" s="52"/>
      <c r="G34" s="62"/>
      <c r="H34" s="52"/>
      <c r="I34" s="52"/>
      <c r="J34" s="52"/>
      <c r="K34" s="52"/>
      <c r="L34" s="52"/>
      <c r="M34" s="52"/>
      <c r="N34" s="64"/>
    </row>
    <row r="35" spans="1:14" s="38" customFormat="1" ht="18.75" customHeight="1">
      <c r="A35" s="49">
        <v>31</v>
      </c>
      <c r="B35" s="49"/>
      <c r="C35" s="52"/>
      <c r="D35" s="65"/>
      <c r="E35" s="52"/>
      <c r="F35" s="52"/>
      <c r="G35" s="62"/>
      <c r="H35" s="52"/>
      <c r="I35" s="52"/>
      <c r="J35" s="50"/>
      <c r="K35" s="52"/>
      <c r="L35" s="52"/>
      <c r="M35" s="52"/>
      <c r="N35" s="64"/>
    </row>
    <row r="36" spans="1:14" s="38" customFormat="1" ht="18.75" customHeight="1">
      <c r="A36" s="49">
        <v>32</v>
      </c>
      <c r="B36" s="49"/>
      <c r="C36" s="52"/>
      <c r="D36" s="52"/>
      <c r="E36" s="52"/>
      <c r="F36" s="52"/>
      <c r="G36" s="62"/>
      <c r="H36" s="52"/>
      <c r="I36" s="52"/>
      <c r="J36" s="52"/>
      <c r="K36" s="52"/>
      <c r="L36" s="52"/>
      <c r="M36" s="52"/>
      <c r="N36" s="64"/>
    </row>
    <row r="37" spans="1:14" s="38" customFormat="1" ht="18.75" customHeight="1">
      <c r="A37" s="49">
        <v>33</v>
      </c>
      <c r="B37" s="49"/>
      <c r="C37" s="52"/>
      <c r="D37" s="52"/>
      <c r="E37" s="52"/>
      <c r="F37" s="52"/>
      <c r="G37" s="62"/>
      <c r="H37" s="52"/>
      <c r="I37" s="52"/>
      <c r="J37" s="52"/>
      <c r="K37" s="52"/>
      <c r="L37" s="52"/>
      <c r="M37" s="52"/>
      <c r="N37" s="64"/>
    </row>
    <row r="38" spans="1:14" s="38" customFormat="1" ht="18.75" customHeight="1">
      <c r="A38" s="49">
        <v>34</v>
      </c>
      <c r="B38" s="49"/>
      <c r="C38" s="52"/>
      <c r="D38" s="52"/>
      <c r="E38" s="52"/>
      <c r="F38" s="52"/>
      <c r="G38" s="62"/>
      <c r="H38" s="52"/>
      <c r="I38" s="52"/>
      <c r="J38" s="52"/>
      <c r="K38" s="52"/>
      <c r="L38" s="52"/>
      <c r="M38" s="52"/>
      <c r="N38" s="64"/>
    </row>
    <row r="39" spans="1:14" s="38" customFormat="1" ht="18.75" customHeight="1">
      <c r="A39" s="49">
        <v>35</v>
      </c>
      <c r="B39" s="49"/>
      <c r="C39" s="52"/>
      <c r="D39" s="52"/>
      <c r="E39" s="52"/>
      <c r="F39" s="52"/>
      <c r="G39" s="62"/>
      <c r="H39" s="52"/>
      <c r="I39" s="52"/>
      <c r="J39" s="50"/>
      <c r="K39" s="52"/>
      <c r="L39" s="52"/>
      <c r="M39" s="52"/>
      <c r="N39" s="64"/>
    </row>
    <row r="40" spans="1:14" s="38" customFormat="1" ht="18.75" customHeight="1">
      <c r="A40" s="49">
        <v>36</v>
      </c>
      <c r="B40" s="49"/>
      <c r="C40" s="52"/>
      <c r="D40" s="52"/>
      <c r="E40" s="52"/>
      <c r="F40" s="52"/>
      <c r="G40" s="62"/>
      <c r="H40" s="52"/>
      <c r="I40" s="52"/>
      <c r="J40" s="50"/>
      <c r="K40" s="52"/>
      <c r="L40" s="52"/>
      <c r="M40" s="52"/>
      <c r="N40" s="64"/>
    </row>
    <row r="41" spans="1:14" s="38" customFormat="1" ht="18.75" customHeight="1">
      <c r="A41" s="49">
        <v>37</v>
      </c>
      <c r="B41" s="49"/>
      <c r="C41" s="52"/>
      <c r="D41" s="52"/>
      <c r="E41" s="52"/>
      <c r="F41" s="52"/>
      <c r="G41" s="62"/>
      <c r="H41" s="52"/>
      <c r="I41" s="52"/>
      <c r="J41" s="52"/>
      <c r="K41" s="52"/>
      <c r="L41" s="52"/>
      <c r="M41" s="52"/>
      <c r="N41" s="64"/>
    </row>
    <row r="42" spans="1:14" s="38" customFormat="1" ht="18.75" customHeight="1">
      <c r="A42" s="49">
        <v>38</v>
      </c>
      <c r="B42" s="49"/>
      <c r="C42" s="52"/>
      <c r="D42" s="52"/>
      <c r="E42" s="52"/>
      <c r="F42" s="52"/>
      <c r="G42" s="62"/>
      <c r="H42" s="52"/>
      <c r="I42" s="52"/>
      <c r="J42" s="52"/>
      <c r="K42" s="52"/>
      <c r="L42" s="52"/>
      <c r="M42" s="52"/>
      <c r="N42" s="64"/>
    </row>
    <row r="43" spans="1:14" s="38" customFormat="1" ht="18.75" customHeight="1">
      <c r="A43" s="49">
        <v>39</v>
      </c>
      <c r="B43" s="49"/>
      <c r="C43" s="52"/>
      <c r="D43" s="52"/>
      <c r="E43" s="52"/>
      <c r="F43" s="52"/>
      <c r="G43" s="62"/>
      <c r="H43" s="52"/>
      <c r="I43" s="52"/>
      <c r="J43" s="52"/>
      <c r="K43" s="52"/>
      <c r="L43" s="52"/>
      <c r="M43" s="52"/>
      <c r="N43" s="64"/>
    </row>
    <row r="44" spans="1:14" s="38" customFormat="1" ht="18.75" customHeight="1">
      <c r="A44" s="49">
        <v>40</v>
      </c>
      <c r="B44" s="49"/>
      <c r="C44" s="52"/>
      <c r="D44" s="52"/>
      <c r="E44" s="52"/>
      <c r="F44" s="52"/>
      <c r="G44" s="62"/>
      <c r="H44" s="52"/>
      <c r="I44" s="52"/>
      <c r="J44" s="52"/>
      <c r="K44" s="52"/>
      <c r="L44" s="52"/>
      <c r="M44" s="52"/>
      <c r="N44" s="64"/>
    </row>
    <row r="45" spans="1:14" s="38" customFormat="1" ht="18.75" customHeight="1">
      <c r="A45" s="49">
        <v>41</v>
      </c>
      <c r="B45" s="49"/>
      <c r="C45" s="52"/>
      <c r="D45" s="52"/>
      <c r="E45" s="52"/>
      <c r="F45" s="52"/>
      <c r="G45" s="62"/>
      <c r="H45" s="52"/>
      <c r="I45" s="52"/>
      <c r="J45" s="50"/>
      <c r="K45" s="52"/>
      <c r="L45" s="52"/>
      <c r="M45" s="52"/>
      <c r="N45" s="64"/>
    </row>
    <row r="46" spans="1:14" s="38" customFormat="1" ht="18.75" customHeight="1">
      <c r="A46" s="49">
        <v>42</v>
      </c>
      <c r="B46" s="49"/>
      <c r="C46" s="52"/>
      <c r="D46" s="52"/>
      <c r="E46" s="52"/>
      <c r="F46" s="52"/>
      <c r="G46" s="62"/>
      <c r="H46" s="52"/>
      <c r="I46" s="52"/>
      <c r="J46" s="52"/>
      <c r="K46" s="52"/>
      <c r="L46" s="52"/>
      <c r="M46" s="52"/>
      <c r="N46" s="64"/>
    </row>
    <row r="47" spans="1:14" s="38" customFormat="1" ht="18.75" customHeight="1">
      <c r="A47" s="49">
        <v>43</v>
      </c>
      <c r="B47" s="49"/>
      <c r="C47" s="52"/>
      <c r="D47" s="52"/>
      <c r="E47" s="52"/>
      <c r="F47" s="52"/>
      <c r="G47" s="62"/>
      <c r="H47" s="52"/>
      <c r="I47" s="52"/>
      <c r="J47" s="52"/>
      <c r="K47" s="52"/>
      <c r="L47" s="52"/>
      <c r="M47" s="52"/>
      <c r="N47" s="64"/>
    </row>
    <row r="48" spans="1:14" s="38" customFormat="1" ht="18.75" customHeight="1">
      <c r="A48" s="49">
        <v>44</v>
      </c>
      <c r="B48" s="49"/>
      <c r="C48" s="52"/>
      <c r="D48" s="52"/>
      <c r="E48" s="52"/>
      <c r="F48" s="52"/>
      <c r="G48" s="62"/>
      <c r="H48" s="52"/>
      <c r="I48" s="52"/>
      <c r="J48" s="52"/>
      <c r="K48" s="52"/>
      <c r="L48" s="52"/>
      <c r="M48" s="52"/>
      <c r="N48" s="64"/>
    </row>
    <row r="49" spans="1:14" s="38" customFormat="1" ht="18.75" customHeight="1">
      <c r="A49" s="49">
        <v>45</v>
      </c>
      <c r="B49" s="49"/>
      <c r="C49" s="52"/>
      <c r="D49" s="52"/>
      <c r="E49" s="52"/>
      <c r="F49" s="52"/>
      <c r="G49" s="62"/>
      <c r="H49" s="52"/>
      <c r="I49" s="52"/>
      <c r="J49" s="52"/>
      <c r="K49" s="52"/>
      <c r="L49" s="52"/>
      <c r="M49" s="52"/>
      <c r="N49" s="64"/>
    </row>
    <row r="50" spans="1:14" s="38" customFormat="1" ht="18.75" customHeight="1">
      <c r="H50" s="46"/>
    </row>
    <row r="51" spans="1:14" s="38" customFormat="1" ht="18.75" customHeight="1">
      <c r="H51" s="46"/>
    </row>
    <row r="52" spans="1:14" s="38" customFormat="1" ht="18.75" customHeight="1">
      <c r="H52" s="46"/>
    </row>
    <row r="53" spans="1:14" s="38" customFormat="1" ht="18.75" customHeight="1">
      <c r="H53" s="46"/>
    </row>
    <row r="54" spans="1:14" s="38" customFormat="1" ht="18.75" customHeight="1">
      <c r="H54" s="46"/>
    </row>
    <row r="55" spans="1:14" s="38" customFormat="1" ht="18.75" customHeight="1">
      <c r="H55" s="46"/>
    </row>
    <row r="56" spans="1:14" s="38" customFormat="1" ht="18.75" customHeight="1">
      <c r="H56" s="46"/>
    </row>
    <row r="57" spans="1:14" s="38" customFormat="1" ht="18.75" customHeight="1">
      <c r="H57" s="46"/>
    </row>
    <row r="58" spans="1:14" s="38" customFormat="1" ht="18.75" customHeight="1">
      <c r="H58" s="46"/>
    </row>
    <row r="59" spans="1:14" s="38" customFormat="1" ht="18.75" customHeight="1">
      <c r="H59" s="46"/>
    </row>
    <row r="60" spans="1:14" s="38" customFormat="1" ht="18.75" customHeight="1">
      <c r="H60" s="46"/>
    </row>
    <row r="61" spans="1:14" s="38" customFormat="1" ht="18.75" customHeight="1">
      <c r="H61" s="46"/>
    </row>
    <row r="62" spans="1:14" s="38" customFormat="1" ht="18.75" customHeight="1">
      <c r="H62" s="46"/>
    </row>
    <row r="63" spans="1:14" s="38" customFormat="1" ht="18.75" customHeight="1">
      <c r="H63" s="46"/>
    </row>
    <row r="64" spans="1:14" s="38" customFormat="1" ht="18.75" customHeight="1">
      <c r="H64" s="46"/>
    </row>
    <row r="65" spans="8:8" s="38" customFormat="1" ht="18.75" customHeight="1">
      <c r="H65" s="46"/>
    </row>
    <row r="66" spans="8:8" s="38" customFormat="1" ht="18.75" customHeight="1">
      <c r="H66" s="46"/>
    </row>
    <row r="67" spans="8:8" s="38" customFormat="1" ht="18.75" customHeight="1">
      <c r="H67" s="46"/>
    </row>
    <row r="68" spans="8:8" s="38" customFormat="1" ht="18.75" customHeight="1">
      <c r="H68" s="46"/>
    </row>
    <row r="69" spans="8:8" s="38" customFormat="1" ht="18.75" customHeight="1">
      <c r="H69" s="46"/>
    </row>
    <row r="70" spans="8:8" s="38" customFormat="1" ht="18.75" customHeight="1">
      <c r="H70" s="46"/>
    </row>
    <row r="71" spans="8:8" s="38" customFormat="1" ht="18.75" customHeight="1">
      <c r="H71" s="46"/>
    </row>
    <row r="72" spans="8:8" s="38" customFormat="1" ht="18.75" customHeight="1">
      <c r="H72" s="46"/>
    </row>
    <row r="73" spans="8:8" s="38" customFormat="1" ht="18.75" customHeight="1">
      <c r="H73" s="46"/>
    </row>
    <row r="74" spans="8:8" s="38" customFormat="1" ht="18.75" customHeight="1">
      <c r="H74" s="46"/>
    </row>
    <row r="75" spans="8:8" s="38" customFormat="1" ht="18.75" customHeight="1">
      <c r="H75" s="46"/>
    </row>
    <row r="76" spans="8:8" s="38" customFormat="1" ht="18.75" customHeight="1">
      <c r="H76" s="46"/>
    </row>
    <row r="77" spans="8:8" s="38" customFormat="1" ht="18.75" customHeight="1">
      <c r="H77" s="46"/>
    </row>
    <row r="78" spans="8:8" s="38" customFormat="1" ht="18.75" customHeight="1">
      <c r="H78" s="46"/>
    </row>
    <row r="79" spans="8:8" s="38" customFormat="1" ht="18.75" customHeight="1">
      <c r="H79" s="46"/>
    </row>
    <row r="80" spans="8:8" s="38" customFormat="1" ht="18.75" customHeight="1">
      <c r="H80" s="46"/>
    </row>
    <row r="81" spans="8:8" s="38" customFormat="1" ht="18.75" customHeight="1">
      <c r="H81" s="46"/>
    </row>
    <row r="82" spans="8:8" s="38" customFormat="1" ht="18.75" customHeight="1">
      <c r="H82" s="46"/>
    </row>
    <row r="83" spans="8:8" s="38" customFormat="1" ht="18.75" customHeight="1">
      <c r="H83" s="46"/>
    </row>
    <row r="84" spans="8:8" s="38" customFormat="1" ht="18.75" customHeight="1">
      <c r="H84" s="46"/>
    </row>
    <row r="85" spans="8:8" s="38" customFormat="1" ht="18.75" customHeight="1">
      <c r="H85" s="46"/>
    </row>
    <row r="86" spans="8:8" s="38" customFormat="1" ht="18.75" customHeight="1">
      <c r="H86" s="46"/>
    </row>
    <row r="87" spans="8:8" s="38" customFormat="1" ht="18.75" customHeight="1">
      <c r="H87" s="46"/>
    </row>
    <row r="88" spans="8:8" s="38" customFormat="1" ht="18.75" customHeight="1">
      <c r="H88" s="46"/>
    </row>
    <row r="89" spans="8:8" s="38" customFormat="1" ht="18.75" customHeight="1">
      <c r="H89" s="46"/>
    </row>
    <row r="90" spans="8:8" s="38" customFormat="1" ht="18.75" customHeight="1">
      <c r="H90" s="46"/>
    </row>
    <row r="91" spans="8:8" s="38" customFormat="1" ht="18.75" customHeight="1">
      <c r="H91" s="46"/>
    </row>
    <row r="92" spans="8:8" s="38" customFormat="1" ht="18.75" customHeight="1">
      <c r="H92" s="46"/>
    </row>
    <row r="93" spans="8:8" s="38" customFormat="1" ht="18.75" customHeight="1">
      <c r="H93" s="46"/>
    </row>
    <row r="94" spans="8:8" s="38" customFormat="1" ht="18.75" customHeight="1">
      <c r="H94" s="46"/>
    </row>
    <row r="95" spans="8:8" s="38" customFormat="1" ht="18.75" customHeight="1">
      <c r="H95" s="46"/>
    </row>
    <row r="96" spans="8:8" s="38" customFormat="1" ht="18.75" customHeight="1">
      <c r="H96" s="46"/>
    </row>
    <row r="97" spans="8:8" s="38" customFormat="1" ht="18.75" customHeight="1">
      <c r="H97" s="46"/>
    </row>
    <row r="98" spans="8:8" s="38" customFormat="1" ht="18.75" customHeight="1">
      <c r="H98" s="46"/>
    </row>
    <row r="99" spans="8:8" s="38" customFormat="1" ht="18.75" customHeight="1">
      <c r="H99" s="46"/>
    </row>
    <row r="100" spans="8:8" s="38" customFormat="1" ht="18.75" customHeight="1">
      <c r="H100" s="46"/>
    </row>
    <row r="101" spans="8:8" s="38" customFormat="1" ht="18.75" customHeight="1">
      <c r="H101" s="46"/>
    </row>
    <row r="102" spans="8:8" s="38" customFormat="1" ht="18.75" customHeight="1">
      <c r="H102" s="46"/>
    </row>
    <row r="103" spans="8:8" s="38" customFormat="1" ht="18.75" customHeight="1">
      <c r="H103" s="46"/>
    </row>
    <row r="104" spans="8:8" s="38" customFormat="1" ht="18.75" customHeight="1">
      <c r="H104" s="46"/>
    </row>
    <row r="105" spans="8:8" s="38" customFormat="1" ht="18.75" customHeight="1">
      <c r="H105" s="46"/>
    </row>
    <row r="106" spans="8:8" s="38" customFormat="1" ht="18.75" customHeight="1">
      <c r="H106" s="46"/>
    </row>
    <row r="107" spans="8:8" s="38" customFormat="1" ht="18.75" customHeight="1">
      <c r="H107" s="46"/>
    </row>
    <row r="108" spans="8:8" s="38" customFormat="1" ht="18.75" customHeight="1">
      <c r="H108" s="46"/>
    </row>
    <row r="109" spans="8:8" s="38" customFormat="1" ht="18.75" customHeight="1">
      <c r="H109" s="46"/>
    </row>
    <row r="110" spans="8:8" s="38" customFormat="1" ht="18.75" customHeight="1">
      <c r="H110" s="46"/>
    </row>
    <row r="111" spans="8:8" s="38" customFormat="1" ht="18.75" customHeight="1">
      <c r="H111" s="46"/>
    </row>
    <row r="112" spans="8:8" s="38" customFormat="1" ht="18.75" customHeight="1">
      <c r="H112" s="46"/>
    </row>
    <row r="113" spans="8:8" s="38" customFormat="1" ht="18.75" customHeight="1">
      <c r="H113" s="46"/>
    </row>
    <row r="114" spans="8:8" s="38" customFormat="1" ht="18.75" customHeight="1">
      <c r="H114" s="46"/>
    </row>
    <row r="115" spans="8:8" s="38" customFormat="1" ht="18.75" customHeight="1">
      <c r="H115" s="46"/>
    </row>
    <row r="116" spans="8:8" s="38" customFormat="1" ht="18.75" customHeight="1">
      <c r="H116" s="46"/>
    </row>
    <row r="117" spans="8:8" s="38" customFormat="1" ht="18.75" customHeight="1">
      <c r="H117" s="46"/>
    </row>
    <row r="118" spans="8:8" s="38" customFormat="1" ht="18.75" customHeight="1">
      <c r="H118" s="46"/>
    </row>
    <row r="119" spans="8:8" s="38" customFormat="1" ht="18.75" customHeight="1">
      <c r="H119" s="46"/>
    </row>
    <row r="120" spans="8:8" s="38" customFormat="1" ht="18.75" customHeight="1">
      <c r="H120" s="46"/>
    </row>
    <row r="121" spans="8:8" s="38" customFormat="1" ht="18.75" customHeight="1">
      <c r="H121" s="46"/>
    </row>
    <row r="122" spans="8:8" s="38" customFormat="1" ht="18.75" customHeight="1">
      <c r="H122" s="46"/>
    </row>
    <row r="123" spans="8:8" s="38" customFormat="1" ht="18.75" customHeight="1">
      <c r="H123" s="46"/>
    </row>
    <row r="124" spans="8:8" s="38" customFormat="1" ht="18.75" customHeight="1">
      <c r="H124" s="46"/>
    </row>
    <row r="125" spans="8:8" s="38" customFormat="1" ht="18.75" customHeight="1">
      <c r="H125" s="46"/>
    </row>
    <row r="126" spans="8:8" s="38" customFormat="1" ht="18.75" customHeight="1">
      <c r="H126" s="46"/>
    </row>
    <row r="127" spans="8:8" s="38" customFormat="1" ht="18.75" customHeight="1">
      <c r="H127" s="46"/>
    </row>
    <row r="128" spans="8:8" s="38" customFormat="1" ht="18.75" customHeight="1">
      <c r="H128" s="46"/>
    </row>
    <row r="129" spans="8:8" s="38" customFormat="1" ht="18.75" customHeight="1">
      <c r="H129" s="46"/>
    </row>
    <row r="130" spans="8:8" s="38" customFormat="1" ht="18.75" customHeight="1">
      <c r="H130" s="46"/>
    </row>
    <row r="131" spans="8:8" s="38" customFormat="1" ht="18.75" customHeight="1">
      <c r="H131" s="46"/>
    </row>
    <row r="132" spans="8:8" s="38" customFormat="1" ht="18.75" customHeight="1">
      <c r="H132" s="46"/>
    </row>
    <row r="133" spans="8:8" s="38" customFormat="1" ht="18.75" customHeight="1">
      <c r="H133" s="46"/>
    </row>
    <row r="134" spans="8:8" s="38" customFormat="1" ht="18.75" customHeight="1">
      <c r="H134" s="46"/>
    </row>
    <row r="135" spans="8:8" s="38" customFormat="1" ht="18.75" customHeight="1">
      <c r="H135" s="46"/>
    </row>
    <row r="136" spans="8:8" s="38" customFormat="1" ht="18.75" customHeight="1">
      <c r="H136" s="46"/>
    </row>
    <row r="137" spans="8:8" s="38" customFormat="1" ht="18.75" customHeight="1">
      <c r="H137" s="46"/>
    </row>
    <row r="138" spans="8:8" s="38" customFormat="1" ht="18.75" customHeight="1">
      <c r="H138" s="46"/>
    </row>
    <row r="139" spans="8:8" s="38" customFormat="1" ht="18.75" customHeight="1">
      <c r="H139" s="46"/>
    </row>
    <row r="140" spans="8:8" s="38" customFormat="1" ht="18.75" customHeight="1">
      <c r="H140" s="46"/>
    </row>
    <row r="141" spans="8:8" s="38" customFormat="1" ht="18.75" customHeight="1">
      <c r="H141" s="46"/>
    </row>
    <row r="142" spans="8:8" s="38" customFormat="1" ht="18.75" customHeight="1">
      <c r="H142" s="46"/>
    </row>
    <row r="143" spans="8:8" s="38" customFormat="1" ht="18.75" customHeight="1">
      <c r="H143" s="46"/>
    </row>
    <row r="144" spans="8:8" s="38" customFormat="1" ht="18.75" customHeight="1">
      <c r="H144" s="46"/>
    </row>
    <row r="145" spans="8:8" s="38" customFormat="1" ht="18.75" customHeight="1">
      <c r="H145" s="46"/>
    </row>
    <row r="146" spans="8:8" s="38" customFormat="1" ht="18.75" customHeight="1">
      <c r="H146" s="46"/>
    </row>
    <row r="147" spans="8:8" s="38" customFormat="1" ht="18.75" customHeight="1">
      <c r="H147" s="46"/>
    </row>
    <row r="148" spans="8:8" s="38" customFormat="1" ht="18.75" customHeight="1">
      <c r="H148" s="46"/>
    </row>
    <row r="149" spans="8:8" s="38" customFormat="1" ht="18.75" customHeight="1">
      <c r="H149" s="46"/>
    </row>
    <row r="150" spans="8:8" s="38" customFormat="1" ht="18.75" customHeight="1">
      <c r="H150" s="46"/>
    </row>
    <row r="151" spans="8:8" s="38" customFormat="1" ht="18.75" customHeight="1">
      <c r="H151" s="46"/>
    </row>
    <row r="152" spans="8:8" s="38" customFormat="1" ht="18.75" customHeight="1">
      <c r="H152" s="46"/>
    </row>
    <row r="153" spans="8:8" s="38" customFormat="1" ht="18.75" customHeight="1">
      <c r="H153" s="46"/>
    </row>
    <row r="154" spans="8:8" s="38" customFormat="1" ht="18.75" customHeight="1">
      <c r="H154" s="46"/>
    </row>
    <row r="155" spans="8:8" s="38" customFormat="1" ht="18.75" customHeight="1">
      <c r="H155" s="46"/>
    </row>
    <row r="156" spans="8:8" s="38" customFormat="1" ht="18.75" customHeight="1">
      <c r="H156" s="46"/>
    </row>
    <row r="157" spans="8:8" s="38" customFormat="1" ht="18.75" customHeight="1">
      <c r="H157" s="46"/>
    </row>
    <row r="158" spans="8:8" s="38" customFormat="1" ht="18.75" customHeight="1">
      <c r="H158" s="46"/>
    </row>
    <row r="159" spans="8:8" s="38" customFormat="1" ht="18.75" customHeight="1">
      <c r="H159" s="46"/>
    </row>
    <row r="160" spans="8:8" s="38" customFormat="1" ht="18.75" customHeight="1">
      <c r="H160" s="46"/>
    </row>
    <row r="161" spans="8:8" s="38" customFormat="1" ht="18.75" customHeight="1">
      <c r="H161" s="46"/>
    </row>
    <row r="162" spans="8:8" s="38" customFormat="1" ht="18.75" customHeight="1">
      <c r="H162" s="46"/>
    </row>
    <row r="163" spans="8:8" s="38" customFormat="1" ht="18.75" customHeight="1">
      <c r="H163" s="46"/>
    </row>
    <row r="164" spans="8:8" s="38" customFormat="1" ht="18.75" customHeight="1">
      <c r="H164" s="46"/>
    </row>
    <row r="165" spans="8:8" s="38" customFormat="1" ht="18.75" customHeight="1">
      <c r="H165" s="46"/>
    </row>
    <row r="166" spans="8:8" s="38" customFormat="1" ht="18.75" customHeight="1">
      <c r="H166" s="46"/>
    </row>
    <row r="167" spans="8:8" s="38" customFormat="1" ht="18.75" customHeight="1">
      <c r="H167" s="46"/>
    </row>
    <row r="168" spans="8:8" s="38" customFormat="1" ht="18.75" customHeight="1">
      <c r="H168" s="46"/>
    </row>
    <row r="169" spans="8:8" s="38" customFormat="1" ht="18.75" customHeight="1">
      <c r="H169" s="46"/>
    </row>
    <row r="170" spans="8:8" s="38" customFormat="1" ht="18.75" customHeight="1">
      <c r="H170" s="46"/>
    </row>
    <row r="171" spans="8:8" s="38" customFormat="1" ht="18.75" customHeight="1">
      <c r="H171" s="46"/>
    </row>
    <row r="172" spans="8:8" s="38" customFormat="1" ht="18.75" customHeight="1">
      <c r="H172" s="46"/>
    </row>
    <row r="173" spans="8:8" s="38" customFormat="1" ht="18.75" customHeight="1">
      <c r="H173" s="46"/>
    </row>
    <row r="174" spans="8:8" s="38" customFormat="1" ht="18.75" customHeight="1">
      <c r="H174" s="46"/>
    </row>
    <row r="175" spans="8:8" s="38" customFormat="1" ht="18.75" customHeight="1">
      <c r="H175" s="46"/>
    </row>
    <row r="176" spans="8:8" s="38" customFormat="1" ht="18.75" customHeight="1">
      <c r="H176" s="46"/>
    </row>
    <row r="177" spans="8:8" s="38" customFormat="1" ht="18.75" customHeight="1">
      <c r="H177" s="46"/>
    </row>
    <row r="178" spans="8:8" s="38" customFormat="1" ht="18.75" customHeight="1">
      <c r="H178" s="46"/>
    </row>
    <row r="179" spans="8:8" s="38" customFormat="1" ht="18.75" customHeight="1">
      <c r="H179" s="46"/>
    </row>
    <row r="180" spans="8:8" s="38" customFormat="1" ht="18.75" customHeight="1">
      <c r="H180" s="46"/>
    </row>
    <row r="181" spans="8:8" s="38" customFormat="1" ht="18.75" customHeight="1">
      <c r="H181" s="46"/>
    </row>
    <row r="182" spans="8:8" s="38" customFormat="1" ht="18.75" customHeight="1">
      <c r="H182" s="46"/>
    </row>
    <row r="183" spans="8:8" s="38" customFormat="1" ht="18.75" customHeight="1">
      <c r="H183" s="46"/>
    </row>
    <row r="184" spans="8:8" s="38" customFormat="1" ht="18.75" customHeight="1">
      <c r="H184" s="46"/>
    </row>
    <row r="185" spans="8:8" s="38" customFormat="1" ht="18.75" customHeight="1">
      <c r="H185" s="46"/>
    </row>
    <row r="186" spans="8:8" s="38" customFormat="1" ht="18.75" customHeight="1">
      <c r="H186" s="46"/>
    </row>
    <row r="187" spans="8:8" s="38" customFormat="1" ht="18.75" customHeight="1">
      <c r="H187" s="46"/>
    </row>
    <row r="188" spans="8:8" s="38" customFormat="1" ht="18.75" customHeight="1">
      <c r="H188" s="46"/>
    </row>
    <row r="189" spans="8:8" s="38" customFormat="1" ht="18.75" customHeight="1">
      <c r="H189" s="46"/>
    </row>
    <row r="190" spans="8:8" s="38" customFormat="1" ht="18.75" customHeight="1">
      <c r="H190" s="46"/>
    </row>
    <row r="191" spans="8:8" s="38" customFormat="1" ht="18.75" customHeight="1">
      <c r="H191" s="46"/>
    </row>
    <row r="192" spans="8:8" s="38" customFormat="1" ht="18.75" customHeight="1">
      <c r="H192" s="46"/>
    </row>
    <row r="193" spans="8:8" s="38" customFormat="1" ht="18.75" customHeight="1">
      <c r="H193" s="46"/>
    </row>
    <row r="194" spans="8:8" s="38" customFormat="1" ht="18.75" customHeight="1">
      <c r="H194" s="46"/>
    </row>
    <row r="195" spans="8:8" s="38" customFormat="1" ht="18.75" customHeight="1">
      <c r="H195" s="46"/>
    </row>
    <row r="196" spans="8:8" s="38" customFormat="1" ht="18.75" customHeight="1">
      <c r="H196" s="46"/>
    </row>
    <row r="197" spans="8:8" s="38" customFormat="1" ht="18.75" customHeight="1">
      <c r="H197" s="46"/>
    </row>
    <row r="198" spans="8:8" s="38" customFormat="1" ht="18.75" customHeight="1">
      <c r="H198" s="46"/>
    </row>
    <row r="199" spans="8:8" s="38" customFormat="1" ht="18.75" customHeight="1">
      <c r="H199" s="46"/>
    </row>
    <row r="200" spans="8:8" s="38" customFormat="1" ht="18.75" customHeight="1">
      <c r="H200" s="46"/>
    </row>
    <row r="201" spans="8:8" s="38" customFormat="1" ht="18.75" customHeight="1">
      <c r="H201" s="46"/>
    </row>
    <row r="202" spans="8:8" s="38" customFormat="1" ht="18.75" customHeight="1">
      <c r="H202" s="46"/>
    </row>
    <row r="203" spans="8:8" s="38" customFormat="1" ht="18.75" customHeight="1">
      <c r="H203" s="46"/>
    </row>
    <row r="204" spans="8:8" s="38" customFormat="1" ht="18.75" customHeight="1">
      <c r="H204" s="46"/>
    </row>
    <row r="205" spans="8:8" s="38" customFormat="1" ht="18.75" customHeight="1">
      <c r="H205" s="46"/>
    </row>
    <row r="206" spans="8:8" s="38" customFormat="1" ht="18.75" customHeight="1">
      <c r="H206" s="46"/>
    </row>
    <row r="207" spans="8:8" s="38" customFormat="1" ht="18.75" customHeight="1">
      <c r="H207" s="46"/>
    </row>
    <row r="208" spans="8:8" s="38" customFormat="1" ht="18.75" customHeight="1">
      <c r="H208" s="46"/>
    </row>
    <row r="209" spans="8:8" s="38" customFormat="1" ht="18.75" customHeight="1">
      <c r="H209" s="46"/>
    </row>
    <row r="210" spans="8:8" s="38" customFormat="1" ht="18.75" customHeight="1">
      <c r="H210" s="46"/>
    </row>
    <row r="211" spans="8:8" s="38" customFormat="1" ht="18.75" customHeight="1">
      <c r="H211" s="46"/>
    </row>
    <row r="212" spans="8:8" s="38" customFormat="1" ht="18.75" customHeight="1">
      <c r="H212" s="46"/>
    </row>
    <row r="213" spans="8:8" s="38" customFormat="1" ht="18.75" customHeight="1">
      <c r="H213" s="46"/>
    </row>
    <row r="214" spans="8:8" s="38" customFormat="1" ht="18.75" customHeight="1">
      <c r="H214" s="46"/>
    </row>
    <row r="215" spans="8:8" s="38" customFormat="1" ht="18.75" customHeight="1">
      <c r="H215" s="46"/>
    </row>
    <row r="216" spans="8:8" s="38" customFormat="1" ht="18.75" customHeight="1">
      <c r="H216" s="46"/>
    </row>
    <row r="217" spans="8:8" s="38" customFormat="1" ht="18.75" customHeight="1">
      <c r="H217" s="46"/>
    </row>
    <row r="218" spans="8:8" s="38" customFormat="1" ht="18.75" customHeight="1">
      <c r="H218" s="46"/>
    </row>
    <row r="219" spans="8:8" s="38" customFormat="1" ht="18.75" customHeight="1">
      <c r="H219" s="46"/>
    </row>
    <row r="220" spans="8:8" s="38" customFormat="1" ht="18.75" customHeight="1">
      <c r="H220" s="46"/>
    </row>
    <row r="221" spans="8:8" s="38" customFormat="1" ht="18.75" customHeight="1">
      <c r="H221" s="46"/>
    </row>
    <row r="222" spans="8:8" s="38" customFormat="1" ht="18.75" customHeight="1">
      <c r="H222" s="46"/>
    </row>
    <row r="223" spans="8:8" s="38" customFormat="1" ht="18.75" customHeight="1">
      <c r="H223" s="46"/>
    </row>
    <row r="224" spans="8:8" s="38" customFormat="1" ht="18.75" customHeight="1">
      <c r="H224" s="46"/>
    </row>
    <row r="225" spans="8:8" s="38" customFormat="1" ht="18.75" customHeight="1">
      <c r="H225" s="46"/>
    </row>
    <row r="226" spans="8:8" s="38" customFormat="1" ht="18.75" customHeight="1">
      <c r="H226" s="46"/>
    </row>
    <row r="227" spans="8:8" s="38" customFormat="1" ht="18.75" customHeight="1">
      <c r="H227" s="46"/>
    </row>
    <row r="228" spans="8:8" s="38" customFormat="1" ht="18.75" customHeight="1">
      <c r="H228" s="46"/>
    </row>
    <row r="229" spans="8:8" s="38" customFormat="1" ht="18.75" customHeight="1">
      <c r="H229" s="46"/>
    </row>
    <row r="230" spans="8:8" s="38" customFormat="1" ht="18.75" customHeight="1">
      <c r="H230" s="46"/>
    </row>
    <row r="231" spans="8:8" s="38" customFormat="1" ht="18.75" customHeight="1">
      <c r="H231" s="46"/>
    </row>
    <row r="232" spans="8:8" s="38" customFormat="1" ht="18.75" customHeight="1">
      <c r="H232" s="46"/>
    </row>
    <row r="233" spans="8:8" s="38" customFormat="1" ht="18.75" customHeight="1">
      <c r="H233" s="46"/>
    </row>
    <row r="234" spans="8:8" s="38" customFormat="1" ht="18.75" customHeight="1">
      <c r="H234" s="46"/>
    </row>
    <row r="235" spans="8:8" s="38" customFormat="1" ht="18.75" customHeight="1">
      <c r="H235" s="46"/>
    </row>
    <row r="236" spans="8:8" s="38" customFormat="1" ht="18.75" customHeight="1">
      <c r="H236" s="46"/>
    </row>
    <row r="237" spans="8:8" s="38" customFormat="1" ht="18.75" customHeight="1">
      <c r="H237" s="46"/>
    </row>
    <row r="238" spans="8:8" s="38" customFormat="1" ht="18.75" customHeight="1">
      <c r="H238" s="46"/>
    </row>
    <row r="239" spans="8:8" s="38" customFormat="1" ht="18.75" customHeight="1">
      <c r="H239" s="46"/>
    </row>
    <row r="240" spans="8:8" s="38" customFormat="1" ht="18.75" customHeight="1">
      <c r="H240" s="46"/>
    </row>
    <row r="241" spans="8:8" s="38" customFormat="1" ht="18.75" customHeight="1">
      <c r="H241" s="46"/>
    </row>
    <row r="242" spans="8:8" s="38" customFormat="1" ht="18.75" customHeight="1">
      <c r="H242" s="46"/>
    </row>
  </sheetData>
  <mergeCells count="3">
    <mergeCell ref="A1:N1"/>
    <mergeCell ref="L3:N3"/>
    <mergeCell ref="A3:K3"/>
  </mergeCells>
  <phoneticPr fontId="75" type="noConversion"/>
  <printOptions horizontalCentered="1" verticalCentered="1"/>
  <pageMargins left="0.43291667103767395" right="0.27541667222976685" top="0.62986111640930176" bottom="0.62986111640930176" header="0.51138889789581299" footer="0.51138889789581299"/>
  <pageSetup paperSize="9" orientation="landscape" horizontalDpi="300" verticalDpi="30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Normal="100" workbookViewId="0">
      <selection activeCell="C1" sqref="C1"/>
    </sheetView>
  </sheetViews>
  <sheetFormatPr defaultColWidth="7.109375" defaultRowHeight="12.75"/>
  <cols>
    <col min="1" max="1" width="23.21875" style="7" customWidth="1"/>
    <col min="2" max="2" width="1" style="7" customWidth="1"/>
    <col min="3" max="3" width="25" style="7" customWidth="1"/>
    <col min="4" max="4" width="7.109375" style="7" customWidth="1"/>
    <col min="5" max="16384" width="7.109375" style="7"/>
  </cols>
  <sheetData>
    <row r="1" spans="1:3">
      <c r="A1" s="6" t="s">
        <v>159</v>
      </c>
      <c r="C1" s="7" t="e">
        <v>#NAME?</v>
      </c>
    </row>
    <row r="2" spans="1:3">
      <c r="A2" s="6" t="s">
        <v>14</v>
      </c>
    </row>
    <row r="3" spans="1:3">
      <c r="A3" s="8" t="s">
        <v>124</v>
      </c>
      <c r="C3" s="9" t="s">
        <v>60</v>
      </c>
    </row>
    <row r="4" spans="1:3">
      <c r="A4" s="8" t="e">
        <v>#N/A</v>
      </c>
      <c r="C4" s="10" t="e">
        <v>#NAME?</v>
      </c>
    </row>
    <row r="5" spans="1:3">
      <c r="C5" s="10" t="e">
        <v>#NAME?</v>
      </c>
    </row>
    <row r="6" spans="1:3">
      <c r="C6" s="10" t="e">
        <f>#N/A</f>
        <v>#N/A</v>
      </c>
    </row>
    <row r="7" spans="1:3">
      <c r="A7" s="11" t="s">
        <v>4</v>
      </c>
      <c r="C7" s="10" t="e">
        <v>#NAME?</v>
      </c>
    </row>
    <row r="8" spans="1:3">
      <c r="A8" s="12" t="s">
        <v>118</v>
      </c>
      <c r="C8" s="10" t="e">
        <v>#NAME?</v>
      </c>
    </row>
    <row r="9" spans="1:3">
      <c r="A9" s="13" t="s">
        <v>58</v>
      </c>
      <c r="C9" s="10" t="e">
        <v>#NAME?</v>
      </c>
    </row>
    <row r="10" spans="1:3">
      <c r="A10" s="12" t="s">
        <v>57</v>
      </c>
      <c r="C10" s="10" t="e">
        <v>#NAME?</v>
      </c>
    </row>
    <row r="11" spans="1:3">
      <c r="A11" s="14" t="s">
        <v>102</v>
      </c>
      <c r="C11" s="10" t="e">
        <v>#NAME?</v>
      </c>
    </row>
    <row r="12" spans="1:3">
      <c r="C12" s="10" t="e">
        <v>#NAME?</v>
      </c>
    </row>
    <row r="13" spans="1:3">
      <c r="C13" s="10" t="e">
        <v>#NAME?</v>
      </c>
    </row>
    <row r="14" spans="1:3">
      <c r="A14" s="9" t="s">
        <v>126</v>
      </c>
      <c r="C14" s="15" t="e">
        <v>#NAME?</v>
      </c>
    </row>
    <row r="15" spans="1:3">
      <c r="A15" s="10" t="e">
        <v>#NAME?</v>
      </c>
    </row>
    <row r="16" spans="1:3">
      <c r="A16" s="10" t="e">
        <v>#NAME?</v>
      </c>
    </row>
    <row r="17" spans="1:3">
      <c r="A17" s="15" t="e">
        <v>#NAME?</v>
      </c>
      <c r="C17" s="9" t="s">
        <v>101</v>
      </c>
    </row>
    <row r="18" spans="1:3">
      <c r="C18" s="10" t="e">
        <v>#NAME?</v>
      </c>
    </row>
    <row r="19" spans="1:3">
      <c r="C19" s="10" t="e">
        <v>#NAME?</v>
      </c>
    </row>
    <row r="20" spans="1:3">
      <c r="A20" s="16" t="s">
        <v>59</v>
      </c>
      <c r="C20" s="10" t="e">
        <v>#NAME?</v>
      </c>
    </row>
    <row r="21" spans="1:3">
      <c r="A21" s="17" t="e">
        <v>#NAME?</v>
      </c>
      <c r="C21" s="10" t="e">
        <v>#NAME?</v>
      </c>
    </row>
    <row r="22" spans="1:3">
      <c r="A22" s="10" t="e">
        <v>#NAME?</v>
      </c>
      <c r="C22" s="10" t="e">
        <v>#NAME?</v>
      </c>
    </row>
    <row r="23" spans="1:3">
      <c r="A23" s="10" t="e">
        <f>#N/A</f>
        <v>#N/A</v>
      </c>
      <c r="C23" s="15" t="e">
        <v>#NAME?</v>
      </c>
    </row>
    <row r="24" spans="1:3">
      <c r="A24" s="10" t="e">
        <v>#NAME?</v>
      </c>
    </row>
    <row r="25" spans="1:3">
      <c r="A25" s="10" t="e">
        <v>#NAME?</v>
      </c>
    </row>
    <row r="26" spans="1:3">
      <c r="A26" s="10" t="e">
        <v>#NAME?</v>
      </c>
      <c r="C26" s="18" t="s">
        <v>128</v>
      </c>
    </row>
    <row r="27" spans="1:3">
      <c r="A27" s="10" t="e">
        <v>#NAME?</v>
      </c>
      <c r="C27" s="10" t="e">
        <v>#NAME?</v>
      </c>
    </row>
    <row r="28" spans="1:3">
      <c r="A28" s="10" t="e">
        <v>#NAME?</v>
      </c>
      <c r="C28" s="10" t="e">
        <v>#NAME?</v>
      </c>
    </row>
    <row r="29" spans="1:3">
      <c r="A29" s="10" t="e">
        <v>#NAME?</v>
      </c>
      <c r="C29" s="10" t="e">
        <f>#N/A</f>
        <v>#N/A</v>
      </c>
    </row>
    <row r="30" spans="1:3">
      <c r="A30" s="10" t="e">
        <v>#NAME?</v>
      </c>
      <c r="C30" s="10" t="e">
        <v>#NAME?</v>
      </c>
    </row>
    <row r="31" spans="1:3">
      <c r="A31" s="10" t="e">
        <v>#NAME?</v>
      </c>
      <c r="C31" s="10" t="e">
        <v>#NAME?</v>
      </c>
    </row>
    <row r="32" spans="1:3">
      <c r="A32" s="10" t="e">
        <v>#NAME?</v>
      </c>
      <c r="C32" s="10" t="e">
        <v>#NAME?</v>
      </c>
    </row>
    <row r="33" spans="1:3">
      <c r="A33" s="10" t="e">
        <v>#NAME?</v>
      </c>
      <c r="C33" s="10" t="e">
        <v>#NAME?</v>
      </c>
    </row>
    <row r="34" spans="1:3">
      <c r="A34" s="10" t="e">
        <v>#NAME?</v>
      </c>
      <c r="C34" s="10" t="e">
        <v>#NAME?</v>
      </c>
    </row>
    <row r="35" spans="1:3">
      <c r="A35" s="10" t="e">
        <v>#NAME?</v>
      </c>
      <c r="C35" s="10" t="e">
        <v>#NAME?</v>
      </c>
    </row>
    <row r="36" spans="1:3">
      <c r="A36" s="10" t="e">
        <v>#NAME?</v>
      </c>
      <c r="C36" s="15" t="e">
        <v>#NAME?</v>
      </c>
    </row>
    <row r="37" spans="1:3">
      <c r="A37" s="10" t="e">
        <v>#NAME?</v>
      </c>
    </row>
    <row r="38" spans="1:3">
      <c r="A38" s="10" t="e">
        <v>#NAME?</v>
      </c>
    </row>
    <row r="39" spans="1:3">
      <c r="A39" s="10" t="e">
        <v>#NAME?</v>
      </c>
      <c r="C39" s="17" t="e">
        <v>#NAME?</v>
      </c>
    </row>
    <row r="40" spans="1:3">
      <c r="A40" s="10" t="e">
        <v>#NAME?</v>
      </c>
      <c r="C40" s="10" t="e">
        <v>#NAME?</v>
      </c>
    </row>
    <row r="41" spans="1:3">
      <c r="A41" s="15" t="e">
        <v>#NAME?</v>
      </c>
      <c r="C41" s="15" t="e">
        <v>#NAME?</v>
      </c>
    </row>
  </sheetData>
  <sheetProtection password="8863" sheet="1"/>
  <phoneticPr fontId="75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시설별 총괄(1)</vt:lpstr>
      <vt:lpstr>산출내역(2)</vt:lpstr>
      <vt:lpstr>급식비, 운영비 내역(3)</vt:lpstr>
      <vt:lpstr>종사자 명단(4)</vt:lpstr>
      <vt:lpstr>입소자 명단(5)</vt:lpstr>
      <vt:lpstr>VXXXXXXX</vt:lpstr>
      <vt:lpstr>'입소자 명단(5)'!Consolidate_Area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노숙인</dc:title>
  <dc:creator>user</dc:creator>
  <cp:lastModifiedBy>user</cp:lastModifiedBy>
  <cp:revision>7</cp:revision>
  <cp:lastPrinted>2015-09-15T04:40:11Z</cp:lastPrinted>
  <dcterms:created xsi:type="dcterms:W3CDTF">2005-04-12T05:56:35Z</dcterms:created>
  <dcterms:modified xsi:type="dcterms:W3CDTF">2016-09-25T23:43:46Z</dcterms:modified>
</cp:coreProperties>
</file>