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-3. 고덕강일지구 11단지\8. 지급자재 관련\3. 철근콘크리트용배수로관(측구수로관, 원형수로관)\설계변경 관련\"/>
    </mc:Choice>
  </mc:AlternateContent>
  <bookViews>
    <workbookView xWindow="-840" yWindow="228" windowWidth="20736" windowHeight="10356"/>
  </bookViews>
  <sheets>
    <sheet name="내역서" sheetId="13" r:id="rId1"/>
    <sheet name="Sheet1" sheetId="8" state="hidden" r:id="rId2"/>
    <sheet name="수량집계표" sheetId="14" r:id="rId3"/>
  </sheets>
  <definedNames>
    <definedName name="_xlnm.Print_Area" localSheetId="2">수량집계표!$A$1:$N$27</definedName>
  </definedNames>
  <calcPr calcId="162913"/>
</workbook>
</file>

<file path=xl/calcChain.xml><?xml version="1.0" encoding="utf-8"?>
<calcChain xmlns="http://schemas.openxmlformats.org/spreadsheetml/2006/main">
  <c r="E17" i="14" l="1"/>
  <c r="D17" i="14"/>
  <c r="F13" i="14"/>
  <c r="F11" i="14"/>
  <c r="F9" i="14"/>
  <c r="F7" i="14"/>
  <c r="F17" i="14" l="1"/>
  <c r="F11" i="13"/>
  <c r="I11" i="13"/>
  <c r="J11" i="13"/>
  <c r="L11" i="13" s="1"/>
  <c r="F13" i="13"/>
  <c r="I13" i="13"/>
  <c r="J13" i="13"/>
  <c r="L13" i="13" s="1"/>
  <c r="J7" i="13"/>
  <c r="J9" i="13"/>
  <c r="L9" i="13" s="1"/>
  <c r="I9" i="13"/>
  <c r="F9" i="13"/>
  <c r="M17" i="14"/>
  <c r="H17" i="14" l="1"/>
  <c r="L17" i="14" l="1"/>
  <c r="J17" i="14"/>
  <c r="G17" i="14"/>
  <c r="I17" i="14"/>
  <c r="G19" i="13" l="1"/>
  <c r="K17" i="14" l="1"/>
  <c r="I7" i="13"/>
  <c r="I15" i="13" s="1"/>
  <c r="L7" i="13"/>
  <c r="L15" i="13" s="1"/>
  <c r="F7" i="13"/>
  <c r="F15" i="13" s="1"/>
  <c r="L17" i="13" l="1"/>
  <c r="L19" i="13" s="1"/>
  <c r="F17" i="13"/>
  <c r="F19" i="13" s="1"/>
  <c r="I17" i="13"/>
  <c r="I19" i="13" s="1"/>
  <c r="J19" i="13"/>
  <c r="D19" i="13"/>
  <c r="E29" i="8" l="1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</calcChain>
</file>

<file path=xl/sharedStrings.xml><?xml version="1.0" encoding="utf-8"?>
<sst xmlns="http://schemas.openxmlformats.org/spreadsheetml/2006/main" count="170" uniqueCount="98">
  <si>
    <t>품      명</t>
  </si>
  <si>
    <t>규      격</t>
  </si>
  <si>
    <t>단위</t>
  </si>
  <si>
    <t>수량</t>
  </si>
  <si>
    <t>품목코드</t>
  </si>
  <si>
    <t>변수</t>
  </si>
  <si>
    <t>설정</t>
  </si>
  <si>
    <t>공종코드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</si>
  <si>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</si>
  <si>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</si>
  <si>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</si>
  <si>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</si>
  <si>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</si>
  <si>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</si>
  <si>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</si>
  <si>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</si>
  <si>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</si>
  <si>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</si>
  <si>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</si>
  <si>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</si>
  <si>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</si>
  <si>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</si>
  <si>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</si>
  <si>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</si>
  <si>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</si>
  <si>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</si>
  <si>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</si>
  <si>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</si>
  <si>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</si>
  <si>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</si>
  <si>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</si>
  <si>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</si>
  <si>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</si>
  <si>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</si>
  <si>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</si>
  <si>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공종구분</t>
  </si>
  <si>
    <t>공종레벨</t>
  </si>
  <si>
    <t>공종+자재</t>
  </si>
  <si>
    <t>고유번호</t>
  </si>
  <si>
    <t>단  가</t>
  </si>
  <si>
    <t>금  액</t>
  </si>
  <si>
    <t>길이(m)</t>
    <phoneticPr fontId="2" type="noConversion"/>
  </si>
  <si>
    <t>규격</t>
    <phoneticPr fontId="2" type="noConversion"/>
  </si>
  <si>
    <t>m3</t>
    <phoneticPr fontId="2" type="noConversion"/>
  </si>
  <si>
    <t>25-24Mpa-12</t>
  </si>
  <si>
    <t>25-24Mpa-15</t>
  </si>
  <si>
    <t>25-30Mpa-15</t>
  </si>
  <si>
    <t>25-35Mpa-15</t>
  </si>
  <si>
    <t>25-18Mpa-15</t>
  </si>
  <si>
    <t>25-16Mpa-8</t>
  </si>
  <si>
    <t>25-21Mpa-15</t>
  </si>
  <si>
    <t>25-18Mpa-15</t>
    <phoneticPr fontId="2" type="noConversion"/>
  </si>
  <si>
    <t>25-21Mpa-12</t>
    <phoneticPr fontId="2" type="noConversion"/>
  </si>
  <si>
    <t>25-21Mpa-8</t>
    <phoneticPr fontId="2" type="noConversion"/>
  </si>
  <si>
    <t>25-18Mpa-8</t>
    <phoneticPr fontId="2" type="noConversion"/>
  </si>
  <si>
    <t>단가</t>
    <phoneticPr fontId="2" type="noConversion"/>
  </si>
  <si>
    <t>[ 합           계 ]</t>
    <phoneticPr fontId="2" type="noConversion"/>
  </si>
  <si>
    <t>비고</t>
    <phoneticPr fontId="2" type="noConversion"/>
  </si>
  <si>
    <t>토목공사</t>
    <phoneticPr fontId="2" type="noConversion"/>
  </si>
  <si>
    <t>산출내역</t>
    <phoneticPr fontId="2" type="noConversion"/>
  </si>
  <si>
    <t>수량</t>
    <phoneticPr fontId="2" type="noConversion"/>
  </si>
  <si>
    <t>단가</t>
    <phoneticPr fontId="2" type="noConversion"/>
  </si>
  <si>
    <t>금액</t>
    <phoneticPr fontId="2" type="noConversion"/>
  </si>
  <si>
    <t>㎥</t>
    <phoneticPr fontId="2" type="noConversion"/>
  </si>
  <si>
    <t>합계</t>
    <phoneticPr fontId="2" type="noConversion"/>
  </si>
  <si>
    <t>수  량  집  계  표</t>
    <phoneticPr fontId="2" type="noConversion"/>
  </si>
  <si>
    <t>품   명</t>
    <phoneticPr fontId="2" type="noConversion"/>
  </si>
  <si>
    <t>규격</t>
    <phoneticPr fontId="2" type="noConversion"/>
  </si>
  <si>
    <t>단위</t>
    <phoneticPr fontId="2" type="noConversion"/>
  </si>
  <si>
    <t>비고</t>
    <phoneticPr fontId="2" type="noConversion"/>
  </si>
  <si>
    <t>당초</t>
    <phoneticPr fontId="2" type="noConversion"/>
  </si>
  <si>
    <t>변경</t>
    <phoneticPr fontId="2" type="noConversion"/>
  </si>
  <si>
    <t>오수공사</t>
    <phoneticPr fontId="2" type="noConversion"/>
  </si>
  <si>
    <t>포장공사</t>
    <phoneticPr fontId="2" type="noConversion"/>
  </si>
  <si>
    <t>계</t>
    <phoneticPr fontId="2" type="noConversion"/>
  </si>
  <si>
    <t>합계</t>
    <phoneticPr fontId="2" type="noConversion"/>
  </si>
  <si>
    <t>당초(A)</t>
    <phoneticPr fontId="2" type="noConversion"/>
  </si>
  <si>
    <t>변경(B)</t>
    <phoneticPr fontId="2" type="noConversion"/>
  </si>
  <si>
    <t>증,감(C=B-A)</t>
    <phoneticPr fontId="2" type="noConversion"/>
  </si>
  <si>
    <t>단위 : 원</t>
    <phoneticPr fontId="2" type="noConversion"/>
  </si>
  <si>
    <t>물품 납품(철근콘크리트용배수관)변경 내역서</t>
    <phoneticPr fontId="2" type="noConversion"/>
  </si>
  <si>
    <t>원형수로관(D300NS-03)</t>
    <phoneticPr fontId="2" type="noConversion"/>
  </si>
  <si>
    <t>D300, 460×460×1998mm</t>
    <phoneticPr fontId="2" type="noConversion"/>
  </si>
  <si>
    <t>본</t>
    <phoneticPr fontId="2" type="noConversion"/>
  </si>
  <si>
    <t>원형수로관집수정(D300NS-03)</t>
    <phoneticPr fontId="2" type="noConversion"/>
  </si>
  <si>
    <t>D300, 460×790×998mm</t>
    <phoneticPr fontId="2" type="noConversion"/>
  </si>
  <si>
    <t>본</t>
    <phoneticPr fontId="2" type="noConversion"/>
  </si>
  <si>
    <t>측구수로관</t>
    <phoneticPr fontId="2" type="noConversion"/>
  </si>
  <si>
    <t>원형수로관(D200NS-03)</t>
    <phoneticPr fontId="2" type="noConversion"/>
  </si>
  <si>
    <t>공급가액</t>
    <phoneticPr fontId="2" type="noConversion"/>
  </si>
  <si>
    <t>부과세</t>
    <phoneticPr fontId="2" type="noConversion"/>
  </si>
  <si>
    <t>우수공사</t>
    <phoneticPr fontId="2" type="noConversion"/>
  </si>
  <si>
    <t>300×400,2m</t>
    <phoneticPr fontId="2" type="noConversion"/>
  </si>
  <si>
    <t>철근콘크리트용배수로관</t>
    <phoneticPr fontId="2" type="noConversion"/>
  </si>
  <si>
    <t xml:space="preserve">계약명 : 고덕강일 공공주택지구 11단지 아파트 건설공사 철근콘크리트용배수로관 구매                                                                                                                                                                    </t>
    <phoneticPr fontId="2" type="noConversion"/>
  </si>
  <si>
    <t>D300, 460×460×493mm</t>
    <phoneticPr fontId="2" type="noConversion"/>
  </si>
  <si>
    <t>동아산업         주식회사</t>
    <phoneticPr fontId="2" type="noConversion"/>
  </si>
  <si>
    <t xml:space="preserve">계약명 : 고덕강일 공공주택지구 11단지 아파트 건설공사 철근콘크리트용배수로관 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</si>
</sst>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#"/>
    <numFmt numFmtId="177" formatCode="General;\-General\,&quot;&quot;;@"/>
  </numFmts>
  <fonts count="18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08서울남산체 EB"/>
      <family val="2"/>
      <charset val="129"/>
    </font>
    <font>
      <sz val="11"/>
      <name val="돋움"/>
      <family val="3"/>
      <charset val="129"/>
    </font>
    <font>
      <sz val="9"/>
      <color indexed="8"/>
      <name val="Arial"/>
      <family val="2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0" borderId="0"/>
    <xf numFmtId="0" fontId="5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41" fontId="1" fillId="0" borderId="1" xfId="1" applyFont="1" applyBorder="1" applyAlignment="1">
      <alignment vertical="center" wrapText="1"/>
    </xf>
    <xf numFmtId="41" fontId="1" fillId="0" borderId="2" xfId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 wrapText="1"/>
    </xf>
    <xf numFmtId="0" fontId="3" fillId="0" borderId="7" xfId="0" quotePrefix="1" applyFont="1" applyBorder="1" applyAlignment="1">
      <alignment horizontal="center" vertical="center"/>
    </xf>
    <xf numFmtId="41" fontId="3" fillId="0" borderId="4" xfId="1" quotePrefix="1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quotePrefix="1" applyFont="1" applyFill="1" applyBorder="1" applyAlignment="1">
      <alignment vertical="center"/>
    </xf>
    <xf numFmtId="0" fontId="3" fillId="0" borderId="4" xfId="0" quotePrefix="1" applyFont="1" applyFill="1" applyBorder="1" applyAlignment="1">
      <alignment vertical="center"/>
    </xf>
    <xf numFmtId="0" fontId="3" fillId="0" borderId="5" xfId="0" quotePrefix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0" fontId="1" fillId="0" borderId="0" xfId="0" quotePrefix="1" applyFont="1">
      <alignment vertical="center"/>
    </xf>
    <xf numFmtId="0" fontId="1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1" fontId="3" fillId="0" borderId="2" xfId="1" applyFont="1" applyBorder="1" applyAlignment="1">
      <alignment vertical="center" wrapText="1"/>
    </xf>
    <xf numFmtId="9" fontId="1" fillId="0" borderId="0" xfId="4" quotePrefix="1" applyFont="1" applyAlignment="1">
      <alignment vertical="center"/>
    </xf>
    <xf numFmtId="9" fontId="1" fillId="0" borderId="0" xfId="4" applyFont="1" applyAlignment="1">
      <alignment vertical="center"/>
    </xf>
    <xf numFmtId="9" fontId="1" fillId="0" borderId="0" xfId="4" applyFont="1">
      <alignment vertical="center"/>
    </xf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2" xfId="1" applyFont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41" fontId="3" fillId="3" borderId="2" xfId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41" fontId="17" fillId="0" borderId="2" xfId="1" applyFont="1" applyBorder="1">
      <alignment vertical="center"/>
    </xf>
    <xf numFmtId="41" fontId="17" fillId="0" borderId="2" xfId="1" applyFont="1" applyFill="1" applyBorder="1">
      <alignment vertical="center"/>
    </xf>
    <xf numFmtId="41" fontId="17" fillId="0" borderId="2" xfId="1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41" fontId="0" fillId="0" borderId="2" xfId="1" applyFont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1" fontId="1" fillId="0" borderId="7" xfId="1" quotePrefix="1" applyFont="1" applyBorder="1" applyAlignment="1">
      <alignment horizontal="center" vertical="center" wrapText="1"/>
    </xf>
    <xf numFmtId="41" fontId="1" fillId="0" borderId="13" xfId="1" quotePrefix="1" applyFont="1" applyBorder="1" applyAlignment="1">
      <alignment horizontal="center" vertical="center" wrapText="1"/>
    </xf>
    <xf numFmtId="41" fontId="1" fillId="0" borderId="7" xfId="4" quotePrefix="1" applyNumberFormat="1" applyFont="1" applyBorder="1" applyAlignment="1">
      <alignment horizontal="center" vertical="center" wrapText="1"/>
    </xf>
    <xf numFmtId="41" fontId="1" fillId="0" borderId="13" xfId="4" quotePrefix="1" applyNumberFormat="1" applyFont="1" applyBorder="1" applyAlignment="1">
      <alignment horizontal="center" vertical="center" wrapText="1"/>
    </xf>
    <xf numFmtId="41" fontId="1" fillId="0" borderId="7" xfId="4" applyNumberFormat="1" applyFont="1" applyBorder="1" applyAlignment="1">
      <alignment horizontal="center" vertical="center" wrapText="1"/>
    </xf>
    <xf numFmtId="41" fontId="1" fillId="0" borderId="13" xfId="4" applyNumberFormat="1" applyFont="1" applyBorder="1" applyAlignment="1">
      <alignment horizontal="center" vertical="center" wrapText="1"/>
    </xf>
    <xf numFmtId="41" fontId="1" fillId="2" borderId="7" xfId="1" applyFont="1" applyFill="1" applyBorder="1" applyAlignment="1">
      <alignment horizontal="center" vertical="center" wrapText="1"/>
    </xf>
    <xf numFmtId="41" fontId="1" fillId="2" borderId="13" xfId="1" applyFont="1" applyFill="1" applyBorder="1" applyAlignment="1">
      <alignment horizontal="center" vertical="center" wrapText="1"/>
    </xf>
    <xf numFmtId="41" fontId="8" fillId="0" borderId="7" xfId="1" applyFont="1" applyFill="1" applyBorder="1" applyAlignment="1">
      <alignment horizontal="center" vertical="center"/>
    </xf>
    <xf numFmtId="41" fontId="8" fillId="0" borderId="13" xfId="1" applyFont="1" applyFill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left" vertical="center"/>
    </xf>
    <xf numFmtId="177" fontId="1" fillId="0" borderId="13" xfId="0" applyNumberFormat="1" applyFont="1" applyBorder="1" applyAlignment="1">
      <alignment horizontal="left" vertical="center"/>
    </xf>
    <xf numFmtId="41" fontId="1" fillId="0" borderId="7" xfId="1" quotePrefix="1" applyNumberFormat="1" applyFont="1" applyBorder="1" applyAlignment="1">
      <alignment horizontal="center" vertical="center" wrapText="1"/>
    </xf>
    <xf numFmtId="41" fontId="1" fillId="0" borderId="13" xfId="1" quotePrefix="1" applyNumberFormat="1" applyFont="1" applyBorder="1" applyAlignment="1">
      <alignment horizontal="center" vertical="center" wrapText="1"/>
    </xf>
    <xf numFmtId="0" fontId="1" fillId="0" borderId="0" xfId="0" quotePrefix="1" applyFo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quotePrefix="1" applyFont="1" applyFill="1" applyBorder="1" applyAlignment="1">
      <alignment horizontal="center" vertical="center" wrapText="1"/>
    </xf>
    <xf numFmtId="0" fontId="3" fillId="3" borderId="5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1" fontId="3" fillId="3" borderId="2" xfId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1" fontId="12" fillId="0" borderId="7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</cellXfs>
  <cellStyles count="19">
    <cellStyle name="백분율" xfId="4" builtinId="5"/>
    <cellStyle name="백분율 2" xfId="6"/>
    <cellStyle name="백분율 3" xfId="18"/>
    <cellStyle name="쉼표 [0]" xfId="1" builtinId="6"/>
    <cellStyle name="쉼표 [0] 2" xfId="3"/>
    <cellStyle name="쉼표 [0] 2 2" xfId="14"/>
    <cellStyle name="쉼표 [0] 2 2 2" xfId="17"/>
    <cellStyle name="쉼표 [0] 3" xfId="7"/>
    <cellStyle name="쉼표 [0] 4" xfId="8"/>
    <cellStyle name="쉼표 [0] 4 2" xfId="9"/>
    <cellStyle name="쉼표 [0] 5" xfId="10"/>
    <cellStyle name="쉼표 [0] 6" xfId="16"/>
    <cellStyle name="표준" xfId="0" builtinId="0"/>
    <cellStyle name="표준 2" xfId="5"/>
    <cellStyle name="표준 2 2" xfId="13"/>
    <cellStyle name="표준 3" xfId="11"/>
    <cellStyle name="표준 4" xfId="12"/>
    <cellStyle name="표준 5" xfId="2"/>
    <cellStyle name="표준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37"/>
  <sheetViews>
    <sheetView tabSelected="1" view="pageBreakPreview" zoomScaleNormal="85" zoomScaleSheetLayoutView="100" workbookViewId="0">
      <selection activeCell="I5" sqref="I5"/>
    </sheetView>
  </sheetViews>
  <sheetFormatPr defaultColWidth="9.09765625" defaultRowHeight="15.6"/>
  <cols>
    <col min="1" max="1" width="27" style="15" customWidth="1"/>
    <col min="2" max="2" width="22.09765625" style="16" customWidth="1"/>
    <col min="3" max="3" width="9.09765625" style="16"/>
    <col min="4" max="5" width="12.69921875" style="16" bestFit="1" customWidth="1"/>
    <col min="6" max="6" width="12.69921875" style="21" bestFit="1" customWidth="1"/>
    <col min="7" max="8" width="12.69921875" style="21" customWidth="1"/>
    <col min="9" max="9" width="13.8984375" style="21" bestFit="1" customWidth="1"/>
    <col min="10" max="12" width="13.8984375" style="14" customWidth="1"/>
    <col min="13" max="13" width="10" style="14" customWidth="1"/>
    <col min="14" max="20" width="9.09765625" style="14" hidden="1" customWidth="1"/>
    <col min="21" max="24" width="9.19921875" style="14" hidden="1" customWidth="1"/>
    <col min="25" max="47" width="9.09765625" style="14" hidden="1" customWidth="1"/>
    <col min="48" max="48" width="9.19921875" style="14" hidden="1" customWidth="1"/>
    <col min="49" max="49" width="3.19921875" style="14" customWidth="1"/>
    <col min="50" max="50" width="6" style="5" hidden="1" customWidth="1"/>
    <col min="51" max="51" width="8.3984375" style="5" hidden="1" customWidth="1"/>
    <col min="52" max="52" width="11.5" style="14" hidden="1" customWidth="1"/>
    <col min="53" max="53" width="9.09765625" style="14" hidden="1" customWidth="1"/>
    <col min="54" max="54" width="0" style="14" hidden="1" customWidth="1"/>
    <col min="55" max="55" width="9.09765625" style="14" hidden="1" customWidth="1"/>
    <col min="56" max="56" width="9.09765625" style="14" customWidth="1"/>
    <col min="57" max="16384" width="9.09765625" style="14"/>
  </cols>
  <sheetData>
    <row r="1" spans="1:52" ht="53.25" customHeight="1">
      <c r="A1" s="82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52" ht="26.25" customHeight="1">
      <c r="A2" s="23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85" t="s">
        <v>79</v>
      </c>
      <c r="M2" s="85"/>
    </row>
    <row r="3" spans="1:52" ht="27.75" customHeight="1">
      <c r="A3" s="83" t="s">
        <v>0</v>
      </c>
      <c r="B3" s="83" t="s">
        <v>1</v>
      </c>
      <c r="C3" s="83" t="s">
        <v>2</v>
      </c>
      <c r="D3" s="70" t="s">
        <v>59</v>
      </c>
      <c r="E3" s="71"/>
      <c r="F3" s="71"/>
      <c r="G3" s="71"/>
      <c r="H3" s="71"/>
      <c r="I3" s="72"/>
      <c r="J3" s="75" t="s">
        <v>78</v>
      </c>
      <c r="K3" s="76"/>
      <c r="L3" s="77"/>
      <c r="M3" s="84" t="s">
        <v>57</v>
      </c>
      <c r="N3" s="69" t="s">
        <v>4</v>
      </c>
      <c r="O3" s="69" t="s">
        <v>5</v>
      </c>
      <c r="P3" s="69" t="s">
        <v>6</v>
      </c>
      <c r="Q3" s="69" t="s">
        <v>7</v>
      </c>
      <c r="R3" s="69" t="s">
        <v>8</v>
      </c>
      <c r="S3" s="69" t="s">
        <v>9</v>
      </c>
      <c r="T3" s="69" t="s">
        <v>10</v>
      </c>
      <c r="U3" s="69" t="s">
        <v>11</v>
      </c>
      <c r="V3" s="69" t="s">
        <v>12</v>
      </c>
      <c r="W3" s="69" t="s">
        <v>13</v>
      </c>
      <c r="X3" s="69" t="s">
        <v>14</v>
      </c>
      <c r="Y3" s="69" t="s">
        <v>15</v>
      </c>
      <c r="Z3" s="69" t="s">
        <v>16</v>
      </c>
      <c r="AA3" s="69" t="s">
        <v>17</v>
      </c>
      <c r="AB3" s="69" t="s">
        <v>18</v>
      </c>
      <c r="AC3" s="69" t="s">
        <v>19</v>
      </c>
      <c r="AD3" s="69" t="s">
        <v>20</v>
      </c>
      <c r="AE3" s="69" t="s">
        <v>21</v>
      </c>
      <c r="AF3" s="69" t="s">
        <v>22</v>
      </c>
      <c r="AG3" s="69" t="s">
        <v>23</v>
      </c>
      <c r="AH3" s="69" t="s">
        <v>24</v>
      </c>
      <c r="AI3" s="69" t="s">
        <v>25</v>
      </c>
      <c r="AJ3" s="69" t="s">
        <v>26</v>
      </c>
      <c r="AK3" s="69" t="s">
        <v>27</v>
      </c>
      <c r="AL3" s="69" t="s">
        <v>28</v>
      </c>
      <c r="AM3" s="69" t="s">
        <v>29</v>
      </c>
      <c r="AN3" s="69" t="s">
        <v>30</v>
      </c>
      <c r="AO3" s="69" t="s">
        <v>31</v>
      </c>
      <c r="AP3" s="69" t="s">
        <v>32</v>
      </c>
      <c r="AQ3" s="69" t="s">
        <v>33</v>
      </c>
      <c r="AR3" s="69" t="s">
        <v>34</v>
      </c>
      <c r="AS3" s="69" t="s">
        <v>35</v>
      </c>
      <c r="AT3" s="69" t="s">
        <v>36</v>
      </c>
      <c r="AU3" s="69" t="s">
        <v>37</v>
      </c>
      <c r="AV3" s="69" t="s">
        <v>38</v>
      </c>
    </row>
    <row r="4" spans="1:52" ht="27.75" customHeight="1">
      <c r="A4" s="83"/>
      <c r="B4" s="83"/>
      <c r="C4" s="83"/>
      <c r="D4" s="73" t="s">
        <v>76</v>
      </c>
      <c r="E4" s="73"/>
      <c r="F4" s="73"/>
      <c r="G4" s="74" t="s">
        <v>77</v>
      </c>
      <c r="H4" s="74"/>
      <c r="I4" s="74"/>
      <c r="J4" s="78"/>
      <c r="K4" s="79"/>
      <c r="L4" s="80"/>
      <c r="M4" s="84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</row>
    <row r="5" spans="1:52" ht="27.75" customHeight="1">
      <c r="A5" s="83"/>
      <c r="B5" s="83"/>
      <c r="C5" s="83"/>
      <c r="D5" s="35" t="s">
        <v>60</v>
      </c>
      <c r="E5" s="35" t="s">
        <v>61</v>
      </c>
      <c r="F5" s="36" t="s">
        <v>62</v>
      </c>
      <c r="G5" s="35" t="s">
        <v>60</v>
      </c>
      <c r="H5" s="35" t="s">
        <v>61</v>
      </c>
      <c r="I5" s="36" t="s">
        <v>62</v>
      </c>
      <c r="J5" s="35" t="s">
        <v>60</v>
      </c>
      <c r="K5" s="35" t="s">
        <v>61</v>
      </c>
      <c r="L5" s="36" t="s">
        <v>62</v>
      </c>
      <c r="M5" s="83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X5" s="4" t="s">
        <v>42</v>
      </c>
      <c r="AY5" s="4" t="s">
        <v>41</v>
      </c>
      <c r="AZ5" s="16" t="s">
        <v>55</v>
      </c>
    </row>
    <row r="6" spans="1:52" ht="39" customHeight="1">
      <c r="A6" s="17" t="s">
        <v>58</v>
      </c>
      <c r="B6" s="20"/>
      <c r="C6" s="18"/>
      <c r="D6" s="18"/>
      <c r="E6" s="18"/>
      <c r="F6" s="13"/>
      <c r="G6" s="13"/>
      <c r="H6" s="13"/>
      <c r="I6" s="13"/>
      <c r="J6" s="18"/>
      <c r="K6" s="18"/>
      <c r="L6" s="18"/>
      <c r="M6" s="19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X6" s="4"/>
      <c r="AY6" s="4"/>
      <c r="AZ6" s="16"/>
    </row>
    <row r="7" spans="1:52" s="28" customFormat="1" ht="19.5" customHeight="1">
      <c r="A7" s="63" t="s">
        <v>81</v>
      </c>
      <c r="B7" s="65" t="s">
        <v>82</v>
      </c>
      <c r="C7" s="51" t="s">
        <v>83</v>
      </c>
      <c r="D7" s="53">
        <v>174</v>
      </c>
      <c r="E7" s="67">
        <v>135300</v>
      </c>
      <c r="F7" s="57">
        <f>D7*E7</f>
        <v>23542200</v>
      </c>
      <c r="G7" s="57">
        <v>195</v>
      </c>
      <c r="H7" s="67">
        <v>135300</v>
      </c>
      <c r="I7" s="55">
        <f>G7*H7</f>
        <v>26383500</v>
      </c>
      <c r="J7" s="61">
        <f>G7-D7</f>
        <v>21</v>
      </c>
      <c r="K7" s="57">
        <v>135300</v>
      </c>
      <c r="L7" s="59">
        <f>J7*K7</f>
        <v>2841300</v>
      </c>
      <c r="M7" s="51" t="s">
        <v>96</v>
      </c>
      <c r="N7" s="26"/>
      <c r="O7" s="26"/>
      <c r="P7" s="26"/>
      <c r="Q7" s="26"/>
      <c r="R7" s="26"/>
      <c r="S7" s="26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6"/>
      <c r="AS7" s="26"/>
      <c r="AT7" s="27"/>
      <c r="AU7" s="26"/>
      <c r="AV7" s="27"/>
    </row>
    <row r="8" spans="1:52" s="28" customFormat="1" ht="19.5" customHeight="1">
      <c r="A8" s="64"/>
      <c r="B8" s="66"/>
      <c r="C8" s="52"/>
      <c r="D8" s="54"/>
      <c r="E8" s="68"/>
      <c r="F8" s="58"/>
      <c r="G8" s="58"/>
      <c r="H8" s="68"/>
      <c r="I8" s="56"/>
      <c r="J8" s="62"/>
      <c r="K8" s="58"/>
      <c r="L8" s="60"/>
      <c r="M8" s="81"/>
      <c r="N8" s="26"/>
      <c r="O8" s="26"/>
      <c r="P8" s="26"/>
      <c r="Q8" s="26"/>
      <c r="R8" s="26"/>
      <c r="S8" s="26"/>
      <c r="T8" s="2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6"/>
      <c r="AS8" s="26"/>
      <c r="AT8" s="27"/>
      <c r="AU8" s="26"/>
      <c r="AV8" s="27"/>
    </row>
    <row r="9" spans="1:52" s="28" customFormat="1" ht="19.5" customHeight="1">
      <c r="A9" s="63" t="s">
        <v>88</v>
      </c>
      <c r="B9" s="65" t="s">
        <v>95</v>
      </c>
      <c r="C9" s="51" t="s">
        <v>86</v>
      </c>
      <c r="D9" s="53">
        <v>70</v>
      </c>
      <c r="E9" s="55">
        <v>41000</v>
      </c>
      <c r="F9" s="57">
        <f>D9*E9</f>
        <v>2870000</v>
      </c>
      <c r="G9" s="57">
        <v>70</v>
      </c>
      <c r="H9" s="55">
        <v>41000</v>
      </c>
      <c r="I9" s="55">
        <f>G9*H9</f>
        <v>2870000</v>
      </c>
      <c r="J9" s="61">
        <f>G9-D9</f>
        <v>0</v>
      </c>
      <c r="K9" s="57">
        <v>41000</v>
      </c>
      <c r="L9" s="59">
        <f>J9*K9</f>
        <v>0</v>
      </c>
      <c r="M9" s="81"/>
      <c r="N9" s="26"/>
      <c r="O9" s="26"/>
      <c r="P9" s="26"/>
      <c r="Q9" s="26"/>
      <c r="R9" s="26"/>
      <c r="S9" s="26"/>
      <c r="T9" s="2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6"/>
      <c r="AS9" s="26"/>
      <c r="AT9" s="27"/>
      <c r="AU9" s="26"/>
      <c r="AV9" s="27"/>
    </row>
    <row r="10" spans="1:52" s="28" customFormat="1" ht="19.5" customHeight="1">
      <c r="A10" s="64"/>
      <c r="B10" s="66"/>
      <c r="C10" s="52"/>
      <c r="D10" s="54"/>
      <c r="E10" s="56"/>
      <c r="F10" s="58"/>
      <c r="G10" s="58"/>
      <c r="H10" s="56"/>
      <c r="I10" s="56"/>
      <c r="J10" s="62"/>
      <c r="K10" s="58"/>
      <c r="L10" s="60"/>
      <c r="M10" s="81"/>
      <c r="N10" s="26"/>
      <c r="O10" s="26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6"/>
      <c r="AS10" s="26"/>
      <c r="AT10" s="27"/>
      <c r="AU10" s="26"/>
      <c r="AV10" s="27"/>
    </row>
    <row r="11" spans="1:52" s="28" customFormat="1" ht="19.5" customHeight="1">
      <c r="A11" s="63" t="s">
        <v>84</v>
      </c>
      <c r="B11" s="65" t="s">
        <v>85</v>
      </c>
      <c r="C11" s="51" t="s">
        <v>83</v>
      </c>
      <c r="D11" s="53">
        <v>22</v>
      </c>
      <c r="E11" s="55">
        <v>134900</v>
      </c>
      <c r="F11" s="57">
        <f>D11*E11</f>
        <v>2967800</v>
      </c>
      <c r="G11" s="57">
        <v>22</v>
      </c>
      <c r="H11" s="67">
        <v>134900</v>
      </c>
      <c r="I11" s="55">
        <f>G11*H11</f>
        <v>2967800</v>
      </c>
      <c r="J11" s="61">
        <f>G11-D11</f>
        <v>0</v>
      </c>
      <c r="K11" s="57">
        <v>134900</v>
      </c>
      <c r="L11" s="59">
        <f>J11*K11</f>
        <v>0</v>
      </c>
      <c r="M11" s="81"/>
      <c r="N11" s="26"/>
      <c r="O11" s="26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6"/>
      <c r="AS11" s="26"/>
      <c r="AT11" s="27"/>
      <c r="AU11" s="26"/>
      <c r="AV11" s="27"/>
    </row>
    <row r="12" spans="1:52" s="28" customFormat="1" ht="19.5" customHeight="1">
      <c r="A12" s="64"/>
      <c r="B12" s="66"/>
      <c r="C12" s="52"/>
      <c r="D12" s="54"/>
      <c r="E12" s="56"/>
      <c r="F12" s="58"/>
      <c r="G12" s="58"/>
      <c r="H12" s="68"/>
      <c r="I12" s="56"/>
      <c r="J12" s="62"/>
      <c r="K12" s="58"/>
      <c r="L12" s="60"/>
      <c r="M12" s="81"/>
      <c r="N12" s="26"/>
      <c r="O12" s="2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6"/>
      <c r="AS12" s="26"/>
      <c r="AT12" s="27"/>
      <c r="AU12" s="26"/>
      <c r="AV12" s="27"/>
    </row>
    <row r="13" spans="1:52" s="28" customFormat="1" ht="19.5" customHeight="1">
      <c r="A13" s="63" t="s">
        <v>87</v>
      </c>
      <c r="B13" s="65" t="s">
        <v>92</v>
      </c>
      <c r="C13" s="51" t="s">
        <v>83</v>
      </c>
      <c r="D13" s="53">
        <v>10</v>
      </c>
      <c r="E13" s="67">
        <v>82000</v>
      </c>
      <c r="F13" s="57">
        <f>D13*E13</f>
        <v>820000</v>
      </c>
      <c r="G13" s="57">
        <v>17</v>
      </c>
      <c r="H13" s="57">
        <v>82000</v>
      </c>
      <c r="I13" s="55">
        <f>G13*H13</f>
        <v>1394000</v>
      </c>
      <c r="J13" s="61">
        <f>G13-D13</f>
        <v>7</v>
      </c>
      <c r="K13" s="57">
        <v>82000</v>
      </c>
      <c r="L13" s="59">
        <f>J13*K13</f>
        <v>574000</v>
      </c>
      <c r="M13" s="81"/>
      <c r="N13" s="26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6"/>
      <c r="AS13" s="26"/>
      <c r="AT13" s="27"/>
      <c r="AU13" s="26"/>
      <c r="AV13" s="27"/>
    </row>
    <row r="14" spans="1:52" s="28" customFormat="1" ht="19.5" customHeight="1">
      <c r="A14" s="64"/>
      <c r="B14" s="66"/>
      <c r="C14" s="52"/>
      <c r="D14" s="54"/>
      <c r="E14" s="68"/>
      <c r="F14" s="58"/>
      <c r="G14" s="58"/>
      <c r="H14" s="58"/>
      <c r="I14" s="56"/>
      <c r="J14" s="62"/>
      <c r="K14" s="58"/>
      <c r="L14" s="60"/>
      <c r="M14" s="81"/>
      <c r="N14" s="26"/>
      <c r="O14" s="26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6"/>
      <c r="AS14" s="26"/>
      <c r="AT14" s="27"/>
      <c r="AU14" s="26"/>
      <c r="AV14" s="27"/>
    </row>
    <row r="15" spans="1:52" s="28" customFormat="1" ht="19.5" customHeight="1">
      <c r="A15" s="47" t="s">
        <v>89</v>
      </c>
      <c r="B15" s="48"/>
      <c r="C15" s="51"/>
      <c r="D15" s="53"/>
      <c r="E15" s="55"/>
      <c r="F15" s="57">
        <f>SUM(F7:F14)</f>
        <v>30200000</v>
      </c>
      <c r="G15" s="57"/>
      <c r="H15" s="57"/>
      <c r="I15" s="55">
        <f>SUM(I7:I14)</f>
        <v>33615300</v>
      </c>
      <c r="J15" s="61"/>
      <c r="K15" s="57"/>
      <c r="L15" s="59">
        <f>SUM(L7:L14)</f>
        <v>3415300</v>
      </c>
      <c r="M15" s="81"/>
      <c r="N15" s="26"/>
      <c r="O15" s="26"/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6"/>
      <c r="AS15" s="26"/>
      <c r="AT15" s="27"/>
      <c r="AU15" s="26"/>
      <c r="AV15" s="27"/>
    </row>
    <row r="16" spans="1:52" s="28" customFormat="1" ht="19.5" customHeight="1">
      <c r="A16" s="49"/>
      <c r="B16" s="50"/>
      <c r="C16" s="52"/>
      <c r="D16" s="54"/>
      <c r="E16" s="56"/>
      <c r="F16" s="58"/>
      <c r="G16" s="58"/>
      <c r="H16" s="58"/>
      <c r="I16" s="56"/>
      <c r="J16" s="62"/>
      <c r="K16" s="58"/>
      <c r="L16" s="60"/>
      <c r="M16" s="81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6"/>
      <c r="AS16" s="26"/>
      <c r="AT16" s="27"/>
      <c r="AU16" s="26"/>
      <c r="AV16" s="27"/>
    </row>
    <row r="17" spans="1:48" s="28" customFormat="1" ht="19.5" customHeight="1">
      <c r="A17" s="47" t="s">
        <v>90</v>
      </c>
      <c r="B17" s="48"/>
      <c r="C17" s="51"/>
      <c r="D17" s="53"/>
      <c r="E17" s="55"/>
      <c r="F17" s="57">
        <f>F15/10</f>
        <v>3020000</v>
      </c>
      <c r="G17" s="57"/>
      <c r="H17" s="57"/>
      <c r="I17" s="55">
        <f>I15/10</f>
        <v>3361530</v>
      </c>
      <c r="J17" s="61"/>
      <c r="K17" s="57"/>
      <c r="L17" s="59">
        <f>L15/10</f>
        <v>341530</v>
      </c>
      <c r="M17" s="81"/>
      <c r="N17" s="26"/>
      <c r="O17" s="26"/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6"/>
      <c r="AS17" s="26"/>
      <c r="AT17" s="27"/>
      <c r="AU17" s="26"/>
      <c r="AV17" s="27"/>
    </row>
    <row r="18" spans="1:48" s="28" customFormat="1" ht="19.5" customHeight="1">
      <c r="A18" s="49"/>
      <c r="B18" s="50"/>
      <c r="C18" s="52"/>
      <c r="D18" s="54"/>
      <c r="E18" s="56"/>
      <c r="F18" s="58"/>
      <c r="G18" s="58"/>
      <c r="H18" s="58"/>
      <c r="I18" s="56"/>
      <c r="J18" s="62"/>
      <c r="K18" s="58"/>
      <c r="L18" s="60"/>
      <c r="M18" s="81"/>
      <c r="N18" s="26"/>
      <c r="O18" s="26"/>
      <c r="P18" s="26"/>
      <c r="Q18" s="26"/>
      <c r="R18" s="26"/>
      <c r="S18" s="26"/>
      <c r="T18" s="26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6"/>
      <c r="AS18" s="26"/>
      <c r="AT18" s="27"/>
      <c r="AU18" s="26"/>
      <c r="AV18" s="27"/>
    </row>
    <row r="19" spans="1:48" ht="39" customHeight="1">
      <c r="A19" s="86" t="s">
        <v>56</v>
      </c>
      <c r="B19" s="86"/>
      <c r="C19" s="24"/>
      <c r="D19" s="25">
        <f>SUM(D7:D18)</f>
        <v>276</v>
      </c>
      <c r="E19" s="25"/>
      <c r="F19" s="25">
        <f>SUM(F15:F18)</f>
        <v>33220000</v>
      </c>
      <c r="G19" s="25">
        <f>SUM(G7:G18)</f>
        <v>304</v>
      </c>
      <c r="H19" s="25"/>
      <c r="I19" s="25">
        <f>SUM(I15:I18)</f>
        <v>36976830</v>
      </c>
      <c r="J19" s="25">
        <f>SUM(J7:J18)</f>
        <v>28</v>
      </c>
      <c r="K19" s="25"/>
      <c r="L19" s="25">
        <f>SUM(L15:L18)</f>
        <v>3756830</v>
      </c>
      <c r="M19" s="52"/>
    </row>
    <row r="37" spans="4:4">
      <c r="D37" s="4"/>
    </row>
  </sheetData>
  <mergeCells count="117">
    <mergeCell ref="AV3:AV5"/>
    <mergeCell ref="AP3:AP5"/>
    <mergeCell ref="AQ3:AQ5"/>
    <mergeCell ref="AR3:AR5"/>
    <mergeCell ref="AS3:AS5"/>
    <mergeCell ref="AT3:AT5"/>
    <mergeCell ref="AU3:AU5"/>
    <mergeCell ref="AO3:AO5"/>
    <mergeCell ref="AD3:AD5"/>
    <mergeCell ref="AE3:AE5"/>
    <mergeCell ref="AF3:AF5"/>
    <mergeCell ref="AG3:AG5"/>
    <mergeCell ref="AH3:AH5"/>
    <mergeCell ref="AI3:AI5"/>
    <mergeCell ref="AJ3:AJ5"/>
    <mergeCell ref="AL3:AL5"/>
    <mergeCell ref="AM3:AM5"/>
    <mergeCell ref="AN3:AN5"/>
    <mergeCell ref="AK3:AK5"/>
    <mergeCell ref="A1:M1"/>
    <mergeCell ref="A3:A5"/>
    <mergeCell ref="B3:B5"/>
    <mergeCell ref="C3:C5"/>
    <mergeCell ref="M3:M5"/>
    <mergeCell ref="L2:M2"/>
    <mergeCell ref="AC3:AC5"/>
    <mergeCell ref="A19:B19"/>
    <mergeCell ref="S3:S5"/>
    <mergeCell ref="T3:T5"/>
    <mergeCell ref="U3:U5"/>
    <mergeCell ref="V3:V5"/>
    <mergeCell ref="AB3:AB5"/>
    <mergeCell ref="Q3:Q5"/>
    <mergeCell ref="N3:N5"/>
    <mergeCell ref="O3:O5"/>
    <mergeCell ref="P3:P5"/>
    <mergeCell ref="W3:W5"/>
    <mergeCell ref="X3:X5"/>
    <mergeCell ref="Y3:Y5"/>
    <mergeCell ref="Z3:Z5"/>
    <mergeCell ref="AA3:AA5"/>
    <mergeCell ref="J7:J8"/>
    <mergeCell ref="K7:K8"/>
    <mergeCell ref="R3:R5"/>
    <mergeCell ref="D3:I3"/>
    <mergeCell ref="D4:F4"/>
    <mergeCell ref="G4:I4"/>
    <mergeCell ref="J3:L4"/>
    <mergeCell ref="L7:L8"/>
    <mergeCell ref="G7:G8"/>
    <mergeCell ref="H7:H8"/>
    <mergeCell ref="I7:I8"/>
    <mergeCell ref="M7:M19"/>
    <mergeCell ref="A7:A8"/>
    <mergeCell ref="A9:A10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G9:G10"/>
    <mergeCell ref="H9:H10"/>
    <mergeCell ref="I9:I10"/>
    <mergeCell ref="J9:J10"/>
    <mergeCell ref="K9:K10"/>
    <mergeCell ref="L9:L10"/>
    <mergeCell ref="J15:J16"/>
    <mergeCell ref="K15:K16"/>
    <mergeCell ref="L15:L16"/>
    <mergeCell ref="K11:K12"/>
    <mergeCell ref="L11:L12"/>
    <mergeCell ref="J13:J14"/>
    <mergeCell ref="K13:K14"/>
    <mergeCell ref="L13:L14"/>
    <mergeCell ref="H15:H16"/>
    <mergeCell ref="I15:I16"/>
    <mergeCell ref="A15:B16"/>
    <mergeCell ref="K17:K18"/>
    <mergeCell ref="L17:L18"/>
    <mergeCell ref="F17:F18"/>
    <mergeCell ref="G17:G18"/>
    <mergeCell ref="H17:H18"/>
    <mergeCell ref="I17:I18"/>
    <mergeCell ref="J17:J18"/>
    <mergeCell ref="A17:B18"/>
    <mergeCell ref="C15:C16"/>
    <mergeCell ref="D15:D16"/>
    <mergeCell ref="E15:E16"/>
    <mergeCell ref="F15:F16"/>
    <mergeCell ref="G15:G16"/>
    <mergeCell ref="C17:C18"/>
    <mergeCell ref="D17:D18"/>
    <mergeCell ref="E17:E18"/>
  </mergeCells>
  <phoneticPr fontId="2" type="noConversion"/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9"/>
  <sheetViews>
    <sheetView zoomScale="70" zoomScaleNormal="70" workbookViewId="0">
      <selection activeCell="K19" sqref="K19"/>
    </sheetView>
  </sheetViews>
  <sheetFormatPr defaultColWidth="9.09765625" defaultRowHeight="15.6"/>
  <cols>
    <col min="1" max="1" width="13.19921875" style="3" bestFit="1" customWidth="1"/>
    <col min="2" max="2" width="9.09765625" style="3"/>
    <col min="3" max="3" width="9.19921875" style="1" bestFit="1" customWidth="1"/>
    <col min="4" max="4" width="13.09765625" style="1" bestFit="1" customWidth="1"/>
    <col min="5" max="5" width="14.09765625" style="1" bestFit="1" customWidth="1"/>
    <col min="6" max="16384" width="9.09765625" style="1"/>
  </cols>
  <sheetData>
    <row r="1" spans="1:5" ht="20.25" customHeight="1">
      <c r="A1" s="12" t="s">
        <v>1</v>
      </c>
      <c r="B1" s="12" t="s">
        <v>2</v>
      </c>
      <c r="C1" s="12" t="s">
        <v>3</v>
      </c>
      <c r="D1" s="10" t="s">
        <v>39</v>
      </c>
      <c r="E1" s="10" t="s">
        <v>40</v>
      </c>
    </row>
    <row r="2" spans="1:5" ht="20.25" customHeight="1">
      <c r="A2" s="6" t="s">
        <v>44</v>
      </c>
      <c r="B2" s="6" t="s">
        <v>43</v>
      </c>
      <c r="C2" s="8">
        <v>7439</v>
      </c>
      <c r="D2" s="2">
        <v>60954</v>
      </c>
      <c r="E2" s="2">
        <f>TRUNC(C2*D2)</f>
        <v>453436806</v>
      </c>
    </row>
    <row r="3" spans="1:5" ht="20.25" customHeight="1">
      <c r="A3" s="6" t="s">
        <v>45</v>
      </c>
      <c r="B3" s="6" t="s">
        <v>43</v>
      </c>
      <c r="C3" s="8">
        <v>39291</v>
      </c>
      <c r="D3" s="2">
        <v>62218</v>
      </c>
      <c r="E3" s="2">
        <f t="shared" ref="E3:E20" si="0">TRUNC(C3*D3)</f>
        <v>2444607438</v>
      </c>
    </row>
    <row r="4" spans="1:5" ht="20.25" customHeight="1">
      <c r="A4" s="6" t="s">
        <v>46</v>
      </c>
      <c r="B4" s="6" t="s">
        <v>43</v>
      </c>
      <c r="C4" s="8">
        <v>1534</v>
      </c>
      <c r="D4" s="2">
        <v>67500</v>
      </c>
      <c r="E4" s="2">
        <f t="shared" si="0"/>
        <v>103545000</v>
      </c>
    </row>
    <row r="5" spans="1:5" ht="20.25" customHeight="1">
      <c r="A5" s="6" t="s">
        <v>47</v>
      </c>
      <c r="B5" s="6" t="s">
        <v>43</v>
      </c>
      <c r="C5" s="8">
        <v>3476</v>
      </c>
      <c r="D5" s="2">
        <v>71418</v>
      </c>
      <c r="E5" s="2">
        <f t="shared" si="0"/>
        <v>248248968</v>
      </c>
    </row>
    <row r="6" spans="1:5" ht="20.25" customHeight="1">
      <c r="A6" s="6" t="s">
        <v>48</v>
      </c>
      <c r="B6" s="6" t="s">
        <v>43</v>
      </c>
      <c r="C6" s="8">
        <v>1065</v>
      </c>
      <c r="D6" s="2">
        <v>54809</v>
      </c>
      <c r="E6" s="2">
        <f t="shared" si="0"/>
        <v>58371585</v>
      </c>
    </row>
    <row r="7" spans="1:5" ht="20.25" customHeight="1">
      <c r="A7" s="6" t="s">
        <v>49</v>
      </c>
      <c r="B7" s="6" t="s">
        <v>43</v>
      </c>
      <c r="C7" s="8">
        <v>1664</v>
      </c>
      <c r="D7" s="2">
        <v>49790</v>
      </c>
      <c r="E7" s="2">
        <f t="shared" si="0"/>
        <v>82850560</v>
      </c>
    </row>
    <row r="8" spans="1:5" ht="20.25" customHeight="1">
      <c r="A8" s="6" t="s">
        <v>48</v>
      </c>
      <c r="B8" s="6" t="s">
        <v>43</v>
      </c>
      <c r="C8" s="8">
        <v>1953</v>
      </c>
      <c r="D8" s="2">
        <v>54809</v>
      </c>
      <c r="E8" s="2">
        <f t="shared" si="0"/>
        <v>107041977</v>
      </c>
    </row>
    <row r="9" spans="1:5" ht="20.25" customHeight="1">
      <c r="A9" s="6" t="s">
        <v>50</v>
      </c>
      <c r="B9" s="7" t="s">
        <v>43</v>
      </c>
      <c r="C9" s="9">
        <v>4289</v>
      </c>
      <c r="D9" s="2">
        <v>59600</v>
      </c>
      <c r="E9" s="2">
        <f t="shared" si="0"/>
        <v>255624400</v>
      </c>
    </row>
    <row r="10" spans="1:5" ht="20.25" customHeight="1">
      <c r="A10" s="6" t="s">
        <v>44</v>
      </c>
      <c r="B10" s="6" t="s">
        <v>43</v>
      </c>
      <c r="C10" s="8">
        <v>8181</v>
      </c>
      <c r="D10" s="2">
        <v>60954</v>
      </c>
      <c r="E10" s="2">
        <f t="shared" si="0"/>
        <v>498664674</v>
      </c>
    </row>
    <row r="11" spans="1:5" ht="20.25" customHeight="1">
      <c r="A11" s="6" t="s">
        <v>45</v>
      </c>
      <c r="B11" s="6" t="s">
        <v>43</v>
      </c>
      <c r="C11" s="8">
        <v>9735</v>
      </c>
      <c r="D11" s="2">
        <v>62218</v>
      </c>
      <c r="E11" s="2">
        <f t="shared" si="0"/>
        <v>605692230</v>
      </c>
    </row>
    <row r="12" spans="1:5" ht="20.25" customHeight="1">
      <c r="A12" s="6" t="s">
        <v>49</v>
      </c>
      <c r="B12" s="7" t="s">
        <v>43</v>
      </c>
      <c r="C12" s="9">
        <v>1505</v>
      </c>
      <c r="D12" s="2">
        <v>49790</v>
      </c>
      <c r="E12" s="2">
        <f t="shared" si="0"/>
        <v>74933950</v>
      </c>
    </row>
    <row r="13" spans="1:5" ht="20.25" customHeight="1">
      <c r="A13" s="6" t="s">
        <v>44</v>
      </c>
      <c r="B13" s="6" t="s">
        <v>43</v>
      </c>
      <c r="C13" s="8">
        <v>87</v>
      </c>
      <c r="D13" s="2">
        <v>60954</v>
      </c>
      <c r="E13" s="2">
        <f t="shared" si="0"/>
        <v>5302998</v>
      </c>
    </row>
    <row r="14" spans="1:5" ht="20.25" customHeight="1">
      <c r="A14" s="6" t="s">
        <v>45</v>
      </c>
      <c r="B14" s="7" t="s">
        <v>43</v>
      </c>
      <c r="C14" s="9">
        <v>765</v>
      </c>
      <c r="D14" s="2">
        <v>62218</v>
      </c>
      <c r="E14" s="2">
        <f t="shared" si="0"/>
        <v>47596770</v>
      </c>
    </row>
    <row r="15" spans="1:5" ht="20.25" customHeight="1">
      <c r="A15" s="6" t="s">
        <v>49</v>
      </c>
      <c r="B15" s="6" t="s">
        <v>43</v>
      </c>
      <c r="C15" s="8">
        <v>15</v>
      </c>
      <c r="D15" s="2">
        <v>49790</v>
      </c>
      <c r="E15" s="2">
        <f t="shared" si="0"/>
        <v>746850</v>
      </c>
    </row>
    <row r="16" spans="1:5" ht="20.25" customHeight="1">
      <c r="A16" s="6" t="s">
        <v>51</v>
      </c>
      <c r="B16" s="6" t="s">
        <v>43</v>
      </c>
      <c r="C16" s="8">
        <v>5</v>
      </c>
      <c r="D16" s="2">
        <v>54809</v>
      </c>
      <c r="E16" s="2">
        <f t="shared" ref="E16" si="1">TRUNC(C16*D16)</f>
        <v>274045</v>
      </c>
    </row>
    <row r="17" spans="1:5" ht="20.25" customHeight="1">
      <c r="A17" s="6" t="s">
        <v>48</v>
      </c>
      <c r="B17" s="6" t="s">
        <v>43</v>
      </c>
      <c r="C17" s="8">
        <v>15</v>
      </c>
      <c r="D17" s="2">
        <v>54809</v>
      </c>
      <c r="E17" s="2">
        <f t="shared" si="0"/>
        <v>822135</v>
      </c>
    </row>
    <row r="18" spans="1:5" ht="20.25" customHeight="1">
      <c r="A18" s="6" t="s">
        <v>44</v>
      </c>
      <c r="B18" s="7" t="s">
        <v>43</v>
      </c>
      <c r="C18" s="9">
        <v>7</v>
      </c>
      <c r="D18" s="2">
        <v>60954</v>
      </c>
      <c r="E18" s="2">
        <f t="shared" si="0"/>
        <v>426678</v>
      </c>
    </row>
    <row r="19" spans="1:5" ht="20.25" customHeight="1">
      <c r="A19" s="6" t="s">
        <v>45</v>
      </c>
      <c r="B19" s="6" t="s">
        <v>43</v>
      </c>
      <c r="C19" s="8">
        <v>166</v>
      </c>
      <c r="D19" s="2">
        <v>62218</v>
      </c>
      <c r="E19" s="2">
        <f t="shared" si="0"/>
        <v>10328188</v>
      </c>
    </row>
    <row r="20" spans="1:5" ht="20.25" customHeight="1">
      <c r="A20" s="6" t="s">
        <v>49</v>
      </c>
      <c r="B20" s="6" t="s">
        <v>43</v>
      </c>
      <c r="C20" s="8">
        <v>2</v>
      </c>
      <c r="D20" s="2">
        <v>49790</v>
      </c>
      <c r="E20" s="2">
        <f t="shared" si="0"/>
        <v>99580</v>
      </c>
    </row>
    <row r="21" spans="1:5" ht="20.25" customHeight="1">
      <c r="A21" s="6" t="s">
        <v>52</v>
      </c>
      <c r="B21" s="7" t="s">
        <v>43</v>
      </c>
      <c r="C21" s="9">
        <v>1</v>
      </c>
      <c r="D21" s="11">
        <v>58390</v>
      </c>
      <c r="E21" s="2">
        <f>TRUNC(C21*D21)</f>
        <v>58390</v>
      </c>
    </row>
    <row r="22" spans="1:5" ht="20.25" customHeight="1">
      <c r="A22" s="6" t="s">
        <v>53</v>
      </c>
      <c r="B22" s="7" t="s">
        <v>43</v>
      </c>
      <c r="C22" s="9">
        <v>11</v>
      </c>
      <c r="D22" s="11">
        <v>56881</v>
      </c>
      <c r="E22" s="2">
        <f t="shared" ref="E22:E29" si="2">TRUNC(C22*D22)</f>
        <v>625691</v>
      </c>
    </row>
    <row r="23" spans="1:5" ht="20.25" customHeight="1">
      <c r="A23" s="6" t="s">
        <v>53</v>
      </c>
      <c r="B23" s="7" t="s">
        <v>43</v>
      </c>
      <c r="C23" s="9">
        <v>91</v>
      </c>
      <c r="D23" s="11">
        <v>56881</v>
      </c>
      <c r="E23" s="2">
        <f t="shared" si="2"/>
        <v>5176171</v>
      </c>
    </row>
    <row r="24" spans="1:5" ht="20.25" customHeight="1">
      <c r="A24" s="6" t="s">
        <v>52</v>
      </c>
      <c r="B24" s="7" t="s">
        <v>43</v>
      </c>
      <c r="C24" s="9">
        <v>64</v>
      </c>
      <c r="D24" s="11">
        <v>58390</v>
      </c>
      <c r="E24" s="2">
        <f t="shared" si="2"/>
        <v>3736960</v>
      </c>
    </row>
    <row r="25" spans="1:5" ht="20.25" customHeight="1">
      <c r="A25" s="6" t="s">
        <v>54</v>
      </c>
      <c r="B25" s="7" t="s">
        <v>43</v>
      </c>
      <c r="C25" s="9">
        <v>409</v>
      </c>
      <c r="D25" s="11">
        <v>53000</v>
      </c>
      <c r="E25" s="2">
        <f t="shared" si="2"/>
        <v>21677000</v>
      </c>
    </row>
    <row r="26" spans="1:5" ht="20.25" customHeight="1">
      <c r="A26" s="6" t="s">
        <v>53</v>
      </c>
      <c r="B26" s="7" t="s">
        <v>43</v>
      </c>
      <c r="C26" s="9">
        <v>14</v>
      </c>
      <c r="D26" s="11">
        <v>56881</v>
      </c>
      <c r="E26" s="2">
        <f t="shared" si="2"/>
        <v>796334</v>
      </c>
    </row>
    <row r="27" spans="1:5" ht="20.25" customHeight="1">
      <c r="A27" s="6" t="s">
        <v>53</v>
      </c>
      <c r="B27" s="7" t="s">
        <v>43</v>
      </c>
      <c r="C27" s="9">
        <v>103</v>
      </c>
      <c r="D27" s="11">
        <v>56881</v>
      </c>
      <c r="E27" s="2">
        <f t="shared" si="2"/>
        <v>5858743</v>
      </c>
    </row>
    <row r="28" spans="1:5" ht="20.25" customHeight="1">
      <c r="A28" s="6" t="s">
        <v>54</v>
      </c>
      <c r="B28" s="7" t="s">
        <v>43</v>
      </c>
      <c r="C28" s="9">
        <v>24</v>
      </c>
      <c r="D28" s="11">
        <v>53000</v>
      </c>
      <c r="E28" s="2">
        <f t="shared" si="2"/>
        <v>1272000</v>
      </c>
    </row>
    <row r="29" spans="1:5" ht="20.25" customHeight="1">
      <c r="A29" s="6" t="s">
        <v>54</v>
      </c>
      <c r="B29" s="7" t="s">
        <v>43</v>
      </c>
      <c r="C29" s="9">
        <v>134</v>
      </c>
      <c r="D29" s="11">
        <v>53000</v>
      </c>
      <c r="E29" s="2">
        <f t="shared" si="2"/>
        <v>7102000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21"/>
  <sheetViews>
    <sheetView view="pageBreakPreview" zoomScaleNormal="100" zoomScaleSheetLayoutView="100" workbookViewId="0">
      <selection activeCell="F17" sqref="F17"/>
    </sheetView>
  </sheetViews>
  <sheetFormatPr defaultRowHeight="17.399999999999999"/>
  <cols>
    <col min="1" max="1" width="20.3984375" customWidth="1"/>
    <col min="2" max="2" width="22.5" customWidth="1"/>
    <col min="3" max="3" width="5.8984375" customWidth="1"/>
    <col min="4" max="4" width="19.69921875" style="29" customWidth="1"/>
    <col min="5" max="5" width="19.69921875" customWidth="1"/>
    <col min="6" max="6" width="19.69921875" style="29" customWidth="1"/>
    <col min="7" max="7" width="10" style="29" hidden="1" customWidth="1"/>
    <col min="8" max="8" width="10" hidden="1" customWidth="1"/>
    <col min="9" max="9" width="10" style="29" hidden="1" customWidth="1"/>
    <col min="10" max="10" width="9" style="29" hidden="1" customWidth="1"/>
    <col min="11" max="11" width="9" hidden="1" customWidth="1"/>
    <col min="12" max="12" width="8.09765625" style="29" hidden="1" customWidth="1"/>
    <col min="13" max="13" width="12.09765625" style="29" hidden="1" customWidth="1"/>
    <col min="14" max="14" width="14.59765625" customWidth="1"/>
    <col min="25" max="25" width="9.69921875" bestFit="1" customWidth="1"/>
  </cols>
  <sheetData>
    <row r="1" spans="1:23" ht="25.2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spans="1:23">
      <c r="A3" s="30" t="s">
        <v>97</v>
      </c>
    </row>
    <row r="4" spans="1:23" ht="20.100000000000001" customHeight="1">
      <c r="A4" s="90" t="s">
        <v>66</v>
      </c>
      <c r="B4" s="92" t="s">
        <v>67</v>
      </c>
      <c r="C4" s="91" t="s">
        <v>68</v>
      </c>
      <c r="D4" s="95" t="s">
        <v>93</v>
      </c>
      <c r="E4" s="96"/>
      <c r="F4" s="96"/>
      <c r="G4" s="96"/>
      <c r="H4" s="96"/>
      <c r="I4" s="96"/>
      <c r="J4" s="42"/>
      <c r="K4" s="42"/>
      <c r="L4" s="43"/>
      <c r="M4" s="92" t="s">
        <v>75</v>
      </c>
      <c r="N4" s="91" t="s">
        <v>69</v>
      </c>
    </row>
    <row r="5" spans="1:23" s="29" customFormat="1" ht="20.100000000000001" customHeight="1">
      <c r="A5" s="90"/>
      <c r="B5" s="93"/>
      <c r="C5" s="91"/>
      <c r="D5" s="95" t="s">
        <v>91</v>
      </c>
      <c r="E5" s="96"/>
      <c r="F5" s="97"/>
      <c r="G5" s="95" t="s">
        <v>72</v>
      </c>
      <c r="H5" s="96"/>
      <c r="I5" s="97"/>
      <c r="J5" s="95" t="s">
        <v>73</v>
      </c>
      <c r="K5" s="96"/>
      <c r="L5" s="97"/>
      <c r="M5" s="93"/>
      <c r="N5" s="91"/>
    </row>
    <row r="6" spans="1:23" ht="20.100000000000001" customHeight="1">
      <c r="A6" s="91"/>
      <c r="B6" s="94"/>
      <c r="C6" s="91"/>
      <c r="D6" s="37" t="s">
        <v>70</v>
      </c>
      <c r="E6" s="37" t="s">
        <v>71</v>
      </c>
      <c r="F6" s="37" t="s">
        <v>74</v>
      </c>
      <c r="G6" s="37" t="s">
        <v>70</v>
      </c>
      <c r="H6" s="37" t="s">
        <v>71</v>
      </c>
      <c r="I6" s="37" t="s">
        <v>74</v>
      </c>
      <c r="J6" s="37" t="s">
        <v>70</v>
      </c>
      <c r="K6" s="37" t="s">
        <v>71</v>
      </c>
      <c r="L6" s="37" t="s">
        <v>74</v>
      </c>
      <c r="M6" s="94"/>
      <c r="N6" s="91"/>
      <c r="V6" s="29"/>
      <c r="W6" s="29"/>
    </row>
    <row r="7" spans="1:23" s="29" customFormat="1" ht="19.5" customHeight="1">
      <c r="A7" s="63" t="s">
        <v>81</v>
      </c>
      <c r="B7" s="65" t="s">
        <v>82</v>
      </c>
      <c r="C7" s="51" t="s">
        <v>83</v>
      </c>
      <c r="D7" s="53">
        <v>174</v>
      </c>
      <c r="E7" s="57">
        <v>195</v>
      </c>
      <c r="F7" s="98">
        <f>E7-D7</f>
        <v>21</v>
      </c>
      <c r="G7" s="45"/>
      <c r="H7" s="45"/>
      <c r="I7" s="45"/>
      <c r="J7" s="45"/>
      <c r="K7" s="45"/>
      <c r="L7" s="45"/>
      <c r="M7" s="46"/>
      <c r="N7" s="100"/>
    </row>
    <row r="8" spans="1:23" s="29" customFormat="1" ht="19.5" customHeight="1">
      <c r="A8" s="64"/>
      <c r="B8" s="66"/>
      <c r="C8" s="52"/>
      <c r="D8" s="54"/>
      <c r="E8" s="58"/>
      <c r="F8" s="99"/>
      <c r="G8" s="45"/>
      <c r="H8" s="45"/>
      <c r="I8" s="45"/>
      <c r="J8" s="45"/>
      <c r="K8" s="45"/>
      <c r="L8" s="45"/>
      <c r="M8" s="46"/>
      <c r="N8" s="99"/>
    </row>
    <row r="9" spans="1:23" s="29" customFormat="1" ht="19.5" customHeight="1">
      <c r="A9" s="63" t="s">
        <v>88</v>
      </c>
      <c r="B9" s="65" t="s">
        <v>95</v>
      </c>
      <c r="C9" s="51" t="s">
        <v>83</v>
      </c>
      <c r="D9" s="53">
        <v>70</v>
      </c>
      <c r="E9" s="57">
        <v>70</v>
      </c>
      <c r="F9" s="98">
        <f t="shared" ref="F9" si="0">E9-D9</f>
        <v>0</v>
      </c>
      <c r="G9" s="45"/>
      <c r="H9" s="45"/>
      <c r="I9" s="45"/>
      <c r="J9" s="45"/>
      <c r="K9" s="45"/>
      <c r="L9" s="45"/>
      <c r="M9" s="46"/>
      <c r="N9" s="100"/>
    </row>
    <row r="10" spans="1:23" s="29" customFormat="1" ht="19.5" customHeight="1">
      <c r="A10" s="64"/>
      <c r="B10" s="66"/>
      <c r="C10" s="52"/>
      <c r="D10" s="54"/>
      <c r="E10" s="58"/>
      <c r="F10" s="99"/>
      <c r="G10" s="45"/>
      <c r="H10" s="45"/>
      <c r="I10" s="45"/>
      <c r="J10" s="45"/>
      <c r="K10" s="45"/>
      <c r="L10" s="45"/>
      <c r="M10" s="46"/>
      <c r="N10" s="99"/>
    </row>
    <row r="11" spans="1:23" s="29" customFormat="1" ht="19.5" customHeight="1">
      <c r="A11" s="63" t="s">
        <v>84</v>
      </c>
      <c r="B11" s="65" t="s">
        <v>85</v>
      </c>
      <c r="C11" s="51" t="s">
        <v>83</v>
      </c>
      <c r="D11" s="53">
        <v>22</v>
      </c>
      <c r="E11" s="57">
        <v>22</v>
      </c>
      <c r="F11" s="98">
        <f t="shared" ref="F11" si="1">E11-D11</f>
        <v>0</v>
      </c>
      <c r="G11" s="45"/>
      <c r="H11" s="45"/>
      <c r="I11" s="45"/>
      <c r="J11" s="45"/>
      <c r="K11" s="45"/>
      <c r="L11" s="45"/>
      <c r="M11" s="46"/>
      <c r="N11" s="100"/>
    </row>
    <row r="12" spans="1:23" s="29" customFormat="1" ht="19.5" customHeight="1">
      <c r="A12" s="64"/>
      <c r="B12" s="66"/>
      <c r="C12" s="52"/>
      <c r="D12" s="54"/>
      <c r="E12" s="58"/>
      <c r="F12" s="99"/>
      <c r="G12" s="45"/>
      <c r="H12" s="45"/>
      <c r="I12" s="45"/>
      <c r="J12" s="45"/>
      <c r="K12" s="45"/>
      <c r="L12" s="45"/>
      <c r="M12" s="46"/>
      <c r="N12" s="99"/>
    </row>
    <row r="13" spans="1:23" s="29" customFormat="1" ht="19.5" customHeight="1">
      <c r="A13" s="63" t="s">
        <v>87</v>
      </c>
      <c r="B13" s="65" t="s">
        <v>92</v>
      </c>
      <c r="C13" s="51" t="s">
        <v>83</v>
      </c>
      <c r="D13" s="53">
        <v>10</v>
      </c>
      <c r="E13" s="57">
        <v>17</v>
      </c>
      <c r="F13" s="98">
        <f t="shared" ref="F13" si="2">E13-D13</f>
        <v>7</v>
      </c>
      <c r="G13" s="45"/>
      <c r="H13" s="45"/>
      <c r="I13" s="45"/>
      <c r="J13" s="45"/>
      <c r="K13" s="45"/>
      <c r="L13" s="45"/>
      <c r="M13" s="46"/>
      <c r="N13" s="100"/>
    </row>
    <row r="14" spans="1:23" s="29" customFormat="1" ht="19.5" customHeight="1">
      <c r="A14" s="64"/>
      <c r="B14" s="66"/>
      <c r="C14" s="52"/>
      <c r="D14" s="54"/>
      <c r="E14" s="58"/>
      <c r="F14" s="99"/>
      <c r="G14" s="45"/>
      <c r="H14" s="45"/>
      <c r="I14" s="45"/>
      <c r="J14" s="45"/>
      <c r="K14" s="45"/>
      <c r="L14" s="45"/>
      <c r="M14" s="46"/>
      <c r="N14" s="99"/>
    </row>
    <row r="15" spans="1:23" s="29" customFormat="1" ht="19.5" hidden="1" customHeight="1">
      <c r="A15" s="100"/>
      <c r="B15" s="100"/>
      <c r="C15" s="100"/>
      <c r="D15" s="100"/>
      <c r="E15" s="100"/>
      <c r="F15" s="100"/>
      <c r="G15" s="45"/>
      <c r="H15" s="45"/>
      <c r="I15" s="45"/>
      <c r="J15" s="45"/>
      <c r="K15" s="45"/>
      <c r="L15" s="45"/>
      <c r="M15" s="46"/>
      <c r="N15" s="100"/>
    </row>
    <row r="16" spans="1:23" s="29" customFormat="1" ht="19.5" hidden="1" customHeight="1">
      <c r="A16" s="99"/>
      <c r="B16" s="99"/>
      <c r="C16" s="99"/>
      <c r="D16" s="99"/>
      <c r="E16" s="99"/>
      <c r="F16" s="99"/>
      <c r="G16" s="45"/>
      <c r="H16" s="45"/>
      <c r="I16" s="45"/>
      <c r="J16" s="45"/>
      <c r="K16" s="45"/>
      <c r="L16" s="45"/>
      <c r="M16" s="46"/>
      <c r="N16" s="99"/>
    </row>
    <row r="17" spans="1:17" ht="30" customHeight="1">
      <c r="A17" s="87" t="s">
        <v>64</v>
      </c>
      <c r="B17" s="88"/>
      <c r="C17" s="32" t="s">
        <v>63</v>
      </c>
      <c r="D17" s="44">
        <f>SUM(D7:D14)</f>
        <v>276</v>
      </c>
      <c r="E17" s="34">
        <f>SUM(E7:E14)</f>
        <v>304</v>
      </c>
      <c r="F17" s="38">
        <f>SUM(F7:F14)</f>
        <v>28</v>
      </c>
      <c r="G17" s="34" t="e">
        <f>SUM(#REF!)</f>
        <v>#REF!</v>
      </c>
      <c r="H17" s="34" t="e">
        <f>SUM(#REF!)</f>
        <v>#REF!</v>
      </c>
      <c r="I17" s="39" t="e">
        <f>SUM(#REF!)</f>
        <v>#REF!</v>
      </c>
      <c r="J17" s="34" t="e">
        <f>SUM(#REF!)</f>
        <v>#REF!</v>
      </c>
      <c r="K17" s="33" t="e">
        <f>SUM(#REF!)</f>
        <v>#REF!</v>
      </c>
      <c r="L17" s="40" t="e">
        <f>SUM(#REF!)</f>
        <v>#REF!</v>
      </c>
      <c r="M17" s="40" t="e">
        <f>SUM(#REF!)</f>
        <v>#REF!</v>
      </c>
      <c r="N17" s="31"/>
      <c r="P17" s="41"/>
      <c r="Q17" s="41"/>
    </row>
    <row r="18" spans="1:17" ht="20.100000000000001" customHeight="1">
      <c r="Q18" s="41"/>
    </row>
    <row r="19" spans="1:17" ht="20.100000000000001" customHeight="1"/>
    <row r="20" spans="1:17" ht="20.100000000000001" customHeight="1"/>
    <row r="21" spans="1:17" ht="20.100000000000001" customHeight="1"/>
  </sheetData>
  <mergeCells count="46">
    <mergeCell ref="F15:F16"/>
    <mergeCell ref="N15:N16"/>
    <mergeCell ref="A15:A16"/>
    <mergeCell ref="B15:B16"/>
    <mergeCell ref="C15:C16"/>
    <mergeCell ref="D15:D16"/>
    <mergeCell ref="E15:E16"/>
    <mergeCell ref="F11:F12"/>
    <mergeCell ref="N11:N12"/>
    <mergeCell ref="A13:A14"/>
    <mergeCell ref="B13:B14"/>
    <mergeCell ref="C13:C14"/>
    <mergeCell ref="D13:D14"/>
    <mergeCell ref="E13:E14"/>
    <mergeCell ref="F13:F14"/>
    <mergeCell ref="N13:N14"/>
    <mergeCell ref="A11:A12"/>
    <mergeCell ref="B11:B12"/>
    <mergeCell ref="C11:C12"/>
    <mergeCell ref="D11:D12"/>
    <mergeCell ref="E11:E12"/>
    <mergeCell ref="F7:F8"/>
    <mergeCell ref="N7:N8"/>
    <mergeCell ref="A9:A10"/>
    <mergeCell ref="B9:B10"/>
    <mergeCell ref="C9:C10"/>
    <mergeCell ref="D9:D10"/>
    <mergeCell ref="E9:E10"/>
    <mergeCell ref="F9:F10"/>
    <mergeCell ref="N9:N10"/>
    <mergeCell ref="A17:B17"/>
    <mergeCell ref="A1:N1"/>
    <mergeCell ref="A4:A6"/>
    <mergeCell ref="C4:C6"/>
    <mergeCell ref="N4:N6"/>
    <mergeCell ref="B4:B6"/>
    <mergeCell ref="D5:F5"/>
    <mergeCell ref="G5:I5"/>
    <mergeCell ref="J5:L5"/>
    <mergeCell ref="M4:M6"/>
    <mergeCell ref="D4:I4"/>
    <mergeCell ref="B7:B8"/>
    <mergeCell ref="A7:A8"/>
    <mergeCell ref="C7:C8"/>
    <mergeCell ref="D7:D8"/>
    <mergeCell ref="E7:E8"/>
  </mergeCells>
  <phoneticPr fontId="2" type="noConversion"/>
  <pageMargins left="0.59055118110236227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내역서</vt:lpstr>
      <vt:lpstr>Sheet1</vt:lpstr>
      <vt:lpstr>수량집계표</vt:lpstr>
      <vt:lpstr>수량집계표!Print_Area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SH</cp:lastModifiedBy>
  <cp:lastPrinted>2020-09-10T08:47:16Z</cp:lastPrinted>
  <dcterms:created xsi:type="dcterms:W3CDTF">2017-03-05T05:13:04Z</dcterms:created>
  <dcterms:modified xsi:type="dcterms:W3CDTF">2020-12-04T02:36:57Z</dcterms:modified>
</cp:coreProperties>
</file>